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lientdata\Simple Numbers\Crisis Planning\"/>
    </mc:Choice>
  </mc:AlternateContent>
  <xr:revisionPtr revIDLastSave="0" documentId="13_ncr:1_{A0761E65-275C-441B-8BA5-079DCCD53967}" xr6:coauthVersionLast="43" xr6:coauthVersionMax="43" xr10:uidLastSave="{00000000-0000-0000-0000-000000000000}"/>
  <bookViews>
    <workbookView xWindow="20370" yWindow="-7005" windowWidth="29040" windowHeight="15840" activeTab="1" xr2:uid="{4E8C0B02-BDC4-429A-87E8-634F6D6C3AD0}"/>
  </bookViews>
  <sheets>
    <sheet name="R12 P&amp;L" sheetId="2" r:id="rId1"/>
    <sheet name="Monthly Plan" sheetId="1" r:id="rId2"/>
    <sheet name="Graph" sheetId="3" r:id="rId3"/>
    <sheet name="Graph Data" sheetId="4" r:id="rId4"/>
  </sheets>
  <externalReferences>
    <externalReference r:id="rId5"/>
    <externalReference r:id="rId6"/>
  </externalReferences>
  <definedNames>
    <definedName name="__IntlFixup">1</definedName>
    <definedName name="__IntlFixupTable">"#REF!"</definedName>
    <definedName name="_Order1">0</definedName>
    <definedName name="AA.Report.Files">"#REF!"</definedName>
    <definedName name="AA.Reports.Available">"#REF!"</definedName>
    <definedName name="ALC_DRILL_1">"GL Transactions Designer Drill 2-0 (MAS)||MAS90-GL05-2-0||7;ParamYear;ParamPeriod||ActiveSheet||1"</definedName>
    <definedName name="ALCHEMEX_DRILL_SET">"ALC_DRILL_1"</definedName>
    <definedName name="Arial" localSheetId="0">#REF!</definedName>
    <definedName name="Arial">#REF!</definedName>
    <definedName name="AZ_R12">[1]AZ!$40:$55</definedName>
    <definedName name="CA_R12">[1]CA!$40:$55</definedName>
    <definedName name="Cash_Disc">'[2]RRIncome Statement'!$B$11</definedName>
    <definedName name="Database.File">"#REF!"</definedName>
    <definedName name="Dollars_per_Line_Item">'[2]RRIncome Statement'!$B$7</definedName>
    <definedName name="ENG_BI_CORE_LOCATION">"C:\Program Files (x86)\Sage Software\SMI\"</definedName>
    <definedName name="ENG_BI_EXE_FULL_PATH">"C:\Program Files (x86)\Sage Software\SMI\BICORE.EXE"</definedName>
    <definedName name="ENG_BI_EXE_NAME" hidden="1">"BICORE.EXE"</definedName>
    <definedName name="ENG_BI_EXEC_CMD_ARGS" hidden="1">"03304607807808310008509207808203605007003304907412708906908707207908410406808007306906507307608913412307207108509008406906505404906213212409512111510612309712010606807509206908609107008306509209607310111711910510510009609609809710305304910108606508706"</definedName>
    <definedName name="ENG_BI_EXEC_CMD_ARGS_10" hidden="1">"01006407211211011609711412607307703908709711711810206603407107706704304104706603701106105108310512011511411811106201906108510211511106701006909309711911207406903608610111311711006803504905705004905504905205304805904303205106703301106404708810211511606"</definedName>
    <definedName name="ENG_BI_EXEC_CMD_ARGS_11" hidden="1">"9011060056070111123105118116110118110110120067126124083082072074082078075081065091066078088061053130"</definedName>
    <definedName name="ENG_BI_EXEC_CMD_ARGS_2" hidden="1">"20490960560520520970770740900580481341240961171141091230971251100680700720660850690760830760610770830811251320961131191051221021161100770660890880700830651121071170501341300961121231061191021161050730660890740830870920800830720610870720820740840590500"</definedName>
    <definedName name="ENG_BI_EXEC_CMD_ARGS_3" hidden="1">"62050060055053057064050058058059054057049060053050058064049063055060055057060054056059058056059058061059053061054060053054052064050060055060050065060051056050063060051068059049052064051053057059053054057068058054059059051053064055061064050059065059057"</definedName>
    <definedName name="ENG_BI_EXEC_CMD_ARGS_4" hidden="1">"057126124099112121103108114106077065087072068084068073066101119134123083087069070086069072085065091072078083070050126"</definedName>
    <definedName name="ENG_BI_EXEC_CMD_ARGS_5" hidden="1">"90740830700830680720700840780700510530370691021031011131031011230390510480580541261280951161220981171140990740780790900730650860740780770680510480580541261280951161220981171140990740780790900730650860880840740890850610590490500581251271001121261071081"</definedName>
    <definedName name="ENG_BI_EXEC_CMD_ARGS_6" hidden="1">"09104068086086082081084078093079070078077069066089069065055056041079101102119118098118121036055048058060126123104113118103108109104067094091082081084079085076083088070082093075066084078062049054032074106098123126097118126033051052049057130123104119115"</definedName>
    <definedName name="ENG_BI_EXEC_CMD_ARGS_7" hidden="1">"10512709811710607706908806708808607706908306908507308808806606007811711910512311211111410111412106201906908310512011610611511006601506009412210211407101106109011510511907307704108610111311810206503407812210013008703504707101106107411010311912112112508"</definedName>
    <definedName name="ENG_BI_EXEC_CMD_ARGS_8" hidden="1">"01011201161201151141040370861061151181010700350851191171050390470710190600841021161161231111181050320951041091171100620350870870780910781140790530931121091140870881121120340560690110600931151181201161051050671201191101051041171061151100360910971171241"</definedName>
    <definedName name="ENG_BI_EXEC_CMD_ARGS_9" hidden="1">"02061043071098113115105039032056071010064052086116105114066015060092088077083110115119106114082102109110041086101113118102065034081070083062055049034041048063015060072071078106118101036091098109121101065039109106122054048057096098117112038037047071041"</definedName>
    <definedName name="ENG_BI_GEN_LIC" hidden="1">"0"</definedName>
    <definedName name="ENG_BI_GEN_LIC_WS" hidden="1">"False"</definedName>
    <definedName name="ENG_BI_LBI" hidden="1">"6LF7IPDD3U"</definedName>
    <definedName name="ENG_BI_PROFILE_PATH" hidden="1">"C:\ProgramData\Alchemex\AlchemexSmartReporting\MetaData\MAS\Report Designer Add-In S500 Demo 1-0-2\BICORE_profiler_20130111_145418.csv"</definedName>
    <definedName name="ENG_BI_REPOS_FILE" hidden="1">"\\delphi-ac01\MAS90_440\MAS90\alchemex.svd"</definedName>
    <definedName name="ENG_BI_REPOS_PATH" hidden="1">"\\delphi-ac01\MAS90_440\MAS90"</definedName>
    <definedName name="ENG_BI_TLA" hidden="1">"168;159;64;158;139;135;24;216;201;110;33;76;228;200;181;56;214;246;214;197;265;90;229;227;118;252;238;61;196;282;125;70"</definedName>
    <definedName name="File.Type">"#REF!"</definedName>
    <definedName name="GP_PCT">'[2]RRIncome Statement'!$B$2</definedName>
    <definedName name="HTML_CodePage">1252</definedName>
    <definedName name="HTML_Control">{"'Leverage'!$B$2:$M$418"}</definedName>
    <definedName name="HTML_Description">""</definedName>
    <definedName name="HTML_Email">""</definedName>
    <definedName name="HTML_Header">"Leverage"</definedName>
    <definedName name="HTML_LastUpdate">"8/21/00"</definedName>
    <definedName name="HTML_LineAfter">0</definedName>
    <definedName name="HTML_LineBefore">0</definedName>
    <definedName name="HTML_Name">"Frank Vickers"</definedName>
    <definedName name="HTML_OBDlg2">1</definedName>
    <definedName name="HTML_OBDlg4">1</definedName>
    <definedName name="HTML_OS">0</definedName>
    <definedName name="HTML_PathFile">"C:\my documents\lever.htm"</definedName>
    <definedName name="HTML_Title">"leverage"</definedName>
    <definedName name="ID_R12">[1]ID!$40:$55</definedName>
    <definedName name="INFO_BI_EXE_NAME" hidden="1">"BICORE.EXE"</definedName>
    <definedName name="INFO_EXE_SERVER_PATH" hidden="1">"C:\Program Files (x86)\Sage Software\SMI\BICORE.EXE"</definedName>
    <definedName name="INFO_INSTANCE_ID" hidden="1">"0"</definedName>
    <definedName name="INFO_INSTANCE_NAME" hidden="1">"Group Delphi-Income Statement tied to Budget_1112_20130522_08_13_53_1313.xls"</definedName>
    <definedName name="INFO_REPORT_CODE" hidden="1">"MAS-XL01-3-0-CUSTOM"</definedName>
    <definedName name="INFO_REPORT_ID" hidden="1">"37"</definedName>
    <definedName name="INFO_REPORT_NAME" hidden="1">"Group Delphi-Income Statement tied to Budget_1112"</definedName>
    <definedName name="INFO_RUN_USER" hidden="1">""</definedName>
    <definedName name="INFO_RUN_WORKSTATION" hidden="1">"PAUL-PC"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ult_of_MSC_Vol">'[2]RRIncome Statement'!$B$9</definedName>
    <definedName name="NV_R12">[1]NV!$40:$55</definedName>
    <definedName name="ParamPeriod" localSheetId="0">#REF!</definedName>
    <definedName name="ParamPeriod">#REF!</definedName>
    <definedName name="ParamYear" localSheetId="0">#REF!</definedName>
    <definedName name="ParamYear">#REF!</definedName>
    <definedName name="PTDEquipmentShop" localSheetId="0">#REF!</definedName>
    <definedName name="PTDEquipmentShop">#REF!</definedName>
    <definedName name="PTDIncomeFromOperations" localSheetId="0">#REF!</definedName>
    <definedName name="PTDIncomeFromOperations">#REF!</definedName>
    <definedName name="PTDOtherIncome" localSheetId="0">#REF!</definedName>
    <definedName name="PTDOtherIncome">#REF!</definedName>
    <definedName name="PTDTotalDirectExpense" localSheetId="0">#REF!</definedName>
    <definedName name="PTDTotalDirectExpense">#REF!</definedName>
    <definedName name="PTDTotalRevenue" localSheetId="0">#REF!</definedName>
    <definedName name="PTDTotalRevenue">#REF!</definedName>
    <definedName name="Purch_Disc">'[2]RRIncome Statement'!$B$10</definedName>
    <definedName name="Rebate_Pct">'[2]RRIncome Statement'!$B$12</definedName>
    <definedName name="Show.Acct.Update.Warning">"#REF!"</definedName>
    <definedName name="Show.MDB.Update.Warning">"#REF!"</definedName>
    <definedName name="Slicer_Company">#N/A</definedName>
    <definedName name="Slicer_Company1">#N/A</definedName>
    <definedName name="SV_AUTO_CONN_CATALOG" hidden="1">"DLP"</definedName>
    <definedName name="SV_AUTO_CONN_SERVER" hidden="1">"\\Delphi-ac01\MAS90_440\MAS90"</definedName>
    <definedName name="SV_DBTYPE">"115"</definedName>
    <definedName name="SV_ENCPT_AUTO_CONN_PASSWORD" hidden="1">"083096084083070104115118112111"</definedName>
    <definedName name="SV_ENCPT_AUTO_CONN_USER" hidden="1">"095094088070084118104113052"</definedName>
    <definedName name="SV_ENCPT_LOGON_PWD" hidden="1">"078104085088070"</definedName>
    <definedName name="SV_ENCPT_LOGON_USER" hidden="1">"095094088070084084080096087083073084"</definedName>
    <definedName name="SV_REPORT_CODE">"MAS-XL01-3-0-CUSTOM"</definedName>
    <definedName name="SV_REPORT_ID">"37"</definedName>
    <definedName name="SV_REPORT_NAME">"Group Delphi-Income Statement tied to Budget_1112"</definedName>
    <definedName name="SV_REPOSCODE">""</definedName>
    <definedName name="SV_SOLUTION_ID">"33"</definedName>
    <definedName name="SV_TENANT_CODE">"DLP"</definedName>
    <definedName name="TX_R12">[1]TX!$40:$55</definedName>
    <definedName name="XLGENIE_GLOBAL_CURRENT_PERIOD">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6" i="2" l="1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O59" i="1"/>
  <c r="O57" i="1"/>
  <c r="O56" i="1"/>
  <c r="O55" i="1"/>
  <c r="O54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AK1" i="4" l="1"/>
  <c r="AJ1" i="4"/>
  <c r="AI1" i="4"/>
  <c r="AH1" i="4"/>
  <c r="AG1" i="4"/>
  <c r="AF1" i="4"/>
  <c r="AE1" i="4"/>
  <c r="AD1" i="4"/>
  <c r="AC1" i="4"/>
  <c r="AB1" i="4"/>
  <c r="AA1" i="4"/>
  <c r="Z1" i="4"/>
  <c r="Y1" i="4"/>
  <c r="X1" i="4"/>
  <c r="W1" i="4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B1" i="4"/>
  <c r="W38" i="1" l="1"/>
  <c r="Q65" i="1"/>
  <c r="R65" i="1" s="1"/>
  <c r="S65" i="1" s="1"/>
  <c r="T65" i="1" s="1"/>
  <c r="U65" i="1" s="1"/>
  <c r="V65" i="1" s="1"/>
  <c r="W65" i="1" s="1"/>
  <c r="X65" i="1" s="1"/>
  <c r="Y65" i="1" s="1"/>
  <c r="Z65" i="1" s="1"/>
  <c r="AA65" i="1" s="1"/>
  <c r="AB65" i="1" s="1"/>
  <c r="AC65" i="1" s="1"/>
  <c r="AD65" i="1" s="1"/>
  <c r="AE65" i="1" s="1"/>
  <c r="AF65" i="1" s="1"/>
  <c r="AG65" i="1" s="1"/>
  <c r="AH65" i="1" s="1"/>
  <c r="AI65" i="1" s="1"/>
  <c r="AJ65" i="1" s="1"/>
  <c r="AK65" i="1" s="1"/>
  <c r="AK63" i="1" l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AD15" i="1"/>
  <c r="T7" i="2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AE15" i="1"/>
  <c r="AC15" i="1"/>
  <c r="AB15" i="1"/>
  <c r="AA15" i="1"/>
  <c r="Y15" i="1"/>
  <c r="X15" i="1"/>
  <c r="W15" i="1"/>
  <c r="U15" i="1"/>
  <c r="T15" i="1"/>
  <c r="S15" i="1"/>
  <c r="R15" i="1"/>
  <c r="Q15" i="1"/>
  <c r="AE11" i="1"/>
  <c r="AE18" i="1" s="1"/>
  <c r="AE19" i="1" s="1"/>
  <c r="AC11" i="1"/>
  <c r="AB11" i="1"/>
  <c r="AA11" i="1"/>
  <c r="AA18" i="1" s="1"/>
  <c r="AA19" i="1" s="1"/>
  <c r="Y11" i="1"/>
  <c r="Y9" i="1" s="1"/>
  <c r="Y66" i="1" s="1"/>
  <c r="X11" i="1"/>
  <c r="W11" i="1"/>
  <c r="W18" i="1" s="1"/>
  <c r="W19" i="1" s="1"/>
  <c r="U11" i="1"/>
  <c r="T11" i="1"/>
  <c r="S11" i="1"/>
  <c r="S18" i="1" s="1"/>
  <c r="S19" i="1" s="1"/>
  <c r="R11" i="1"/>
  <c r="R18" i="1" s="1"/>
  <c r="R19" i="1" s="1"/>
  <c r="Q11" i="1"/>
  <c r="P11" i="1"/>
  <c r="P9" i="1" s="1"/>
  <c r="P66" i="1" s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D25" i="2"/>
  <c r="C25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Z14" i="2"/>
  <c r="Y14" i="2"/>
  <c r="X14" i="2"/>
  <c r="W14" i="2"/>
  <c r="V14" i="2"/>
  <c r="U14" i="2"/>
  <c r="T14" i="2"/>
  <c r="S14" i="2"/>
  <c r="R14" i="2"/>
  <c r="Q14" i="2"/>
  <c r="D14" i="2"/>
  <c r="C14" i="2"/>
  <c r="D9" i="2"/>
  <c r="D55" i="2" s="1"/>
  <c r="C9" i="2"/>
  <c r="Q7" i="2"/>
  <c r="M7" i="2"/>
  <c r="J7" i="2"/>
  <c r="J47" i="2" s="1"/>
  <c r="I7" i="2"/>
  <c r="I47" i="2" s="1"/>
  <c r="H7" i="2"/>
  <c r="H47" i="2" s="1"/>
  <c r="G7" i="2"/>
  <c r="G47" i="2" s="1"/>
  <c r="F7" i="2"/>
  <c r="F47" i="2" s="1"/>
  <c r="E7" i="2"/>
  <c r="E47" i="2" s="1"/>
  <c r="D7" i="2"/>
  <c r="C7" i="2"/>
  <c r="C54" i="2" s="1"/>
  <c r="B39" i="2"/>
  <c r="B37" i="2"/>
  <c r="B36" i="2"/>
  <c r="B26" i="2"/>
  <c r="B25" i="2"/>
  <c r="B24" i="2"/>
  <c r="B23" i="2"/>
  <c r="B22" i="2"/>
  <c r="B14" i="2"/>
  <c r="B9" i="2"/>
  <c r="B56" i="2" s="1"/>
  <c r="B7" i="2"/>
  <c r="B54" i="2" s="1"/>
  <c r="D71" i="2"/>
  <c r="C71" i="2"/>
  <c r="B71" i="2"/>
  <c r="B75" i="2" s="1"/>
  <c r="B76" i="2"/>
  <c r="D67" i="2"/>
  <c r="C67" i="2"/>
  <c r="B67" i="2"/>
  <c r="D59" i="2"/>
  <c r="C59" i="2"/>
  <c r="B59" i="2"/>
  <c r="D57" i="2"/>
  <c r="B57" i="2"/>
  <c r="D54" i="2"/>
  <c r="D47" i="2"/>
  <c r="D38" i="2" l="1"/>
  <c r="D41" i="2" s="1"/>
  <c r="Q9" i="1"/>
  <c r="Q66" i="1" s="1"/>
  <c r="B15" i="2"/>
  <c r="Q47" i="2"/>
  <c r="B55" i="2"/>
  <c r="C28" i="2"/>
  <c r="Z38" i="2"/>
  <c r="Z41" i="2" s="1"/>
  <c r="Y38" i="2"/>
  <c r="Y41" i="2" s="1"/>
  <c r="T47" i="2"/>
  <c r="S25" i="2"/>
  <c r="S48" i="2" s="1"/>
  <c r="W25" i="2"/>
  <c r="W48" i="2" s="1"/>
  <c r="Q18" i="1"/>
  <c r="Q19" i="1" s="1"/>
  <c r="X9" i="1"/>
  <c r="R9" i="1"/>
  <c r="R66" i="1" s="1"/>
  <c r="D48" i="2"/>
  <c r="M47" i="2"/>
  <c r="B48" i="2"/>
  <c r="D56" i="2"/>
  <c r="B11" i="2"/>
  <c r="X38" i="2"/>
  <c r="X41" i="2" s="1"/>
  <c r="H38" i="2"/>
  <c r="H41" i="2" s="1"/>
  <c r="C15" i="2"/>
  <c r="C29" i="2"/>
  <c r="C47" i="2"/>
  <c r="C48" i="2"/>
  <c r="C57" i="2"/>
  <c r="B47" i="2"/>
  <c r="D11" i="2"/>
  <c r="D15" i="2"/>
  <c r="D28" i="2"/>
  <c r="D29" i="2" s="1"/>
  <c r="F38" i="2"/>
  <c r="F41" i="2" s="1"/>
  <c r="J38" i="2"/>
  <c r="J41" i="2" s="1"/>
  <c r="E38" i="2"/>
  <c r="E41" i="2" s="1"/>
  <c r="I38" i="2"/>
  <c r="I41" i="2" s="1"/>
  <c r="G38" i="2"/>
  <c r="G41" i="2" s="1"/>
  <c r="K38" i="2"/>
  <c r="K41" i="2" s="1"/>
  <c r="B38" i="2"/>
  <c r="B41" i="2" s="1"/>
  <c r="R25" i="2"/>
  <c r="R48" i="2" s="1"/>
  <c r="V25" i="2"/>
  <c r="Z25" i="2"/>
  <c r="AB9" i="1"/>
  <c r="T9" i="1"/>
  <c r="AK11" i="1"/>
  <c r="AK15" i="1"/>
  <c r="AF11" i="1"/>
  <c r="AF9" i="1" s="1"/>
  <c r="AF15" i="1"/>
  <c r="U7" i="2"/>
  <c r="U47" i="2" s="1"/>
  <c r="AJ11" i="1"/>
  <c r="AJ15" i="1"/>
  <c r="AG11" i="1"/>
  <c r="AG15" i="1"/>
  <c r="AI15" i="1"/>
  <c r="AI11" i="1"/>
  <c r="AI18" i="1" s="1"/>
  <c r="AI19" i="1" s="1"/>
  <c r="Y18" i="1"/>
  <c r="Y19" i="1" s="1"/>
  <c r="N7" i="2"/>
  <c r="N47" i="2" s="1"/>
  <c r="R7" i="2"/>
  <c r="V7" i="2"/>
  <c r="V47" i="2" s="1"/>
  <c r="AC9" i="1"/>
  <c r="V11" i="1"/>
  <c r="Z11" i="1"/>
  <c r="Z9" i="1" s="1"/>
  <c r="AD11" i="1"/>
  <c r="AD9" i="1" s="1"/>
  <c r="T18" i="1"/>
  <c r="T19" i="1" s="1"/>
  <c r="AB18" i="1"/>
  <c r="AB19" i="1" s="1"/>
  <c r="K7" i="2"/>
  <c r="K47" i="2" s="1"/>
  <c r="O7" i="2"/>
  <c r="O47" i="2" s="1"/>
  <c r="S7" i="2"/>
  <c r="V15" i="1"/>
  <c r="Z15" i="1"/>
  <c r="U18" i="1"/>
  <c r="U19" i="1" s="1"/>
  <c r="AC18" i="1"/>
  <c r="AC19" i="1" s="1"/>
  <c r="L7" i="2"/>
  <c r="L47" i="2" s="1"/>
  <c r="P7" i="2"/>
  <c r="P47" i="2" s="1"/>
  <c r="U9" i="1"/>
  <c r="X18" i="1"/>
  <c r="X19" i="1" s="1"/>
  <c r="T25" i="2"/>
  <c r="Q15" i="2"/>
  <c r="Q25" i="2"/>
  <c r="U25" i="2"/>
  <c r="Y25" i="2"/>
  <c r="T15" i="2"/>
  <c r="X25" i="2"/>
  <c r="S9" i="1"/>
  <c r="W9" i="1"/>
  <c r="AA9" i="1"/>
  <c r="AE9" i="1"/>
  <c r="E9" i="2"/>
  <c r="E11" i="2" s="1"/>
  <c r="E49" i="2" s="1"/>
  <c r="C38" i="2"/>
  <c r="C41" i="2" s="1"/>
  <c r="C55" i="2"/>
  <c r="C56" i="2"/>
  <c r="C11" i="2"/>
  <c r="B28" i="2"/>
  <c r="B29" i="2" s="1"/>
  <c r="C75" i="2"/>
  <c r="D76" i="2" s="1"/>
  <c r="C76" i="2"/>
  <c r="D75" i="2"/>
  <c r="F9" i="2" l="1"/>
  <c r="F11" i="2" s="1"/>
  <c r="F49" i="2" s="1"/>
  <c r="G9" i="2"/>
  <c r="G11" i="2" s="1"/>
  <c r="G49" i="2" s="1"/>
  <c r="S28" i="2"/>
  <c r="S29" i="2" s="1"/>
  <c r="B12" i="2"/>
  <c r="D12" i="2"/>
  <c r="B18" i="2"/>
  <c r="B32" i="2" s="1"/>
  <c r="B49" i="2"/>
  <c r="D49" i="2"/>
  <c r="D18" i="2"/>
  <c r="D32" i="2" s="1"/>
  <c r="AI9" i="1"/>
  <c r="R28" i="2"/>
  <c r="V28" i="2"/>
  <c r="V29" i="2" s="1"/>
  <c r="V48" i="2"/>
  <c r="X28" i="2"/>
  <c r="X48" i="2"/>
  <c r="T28" i="2"/>
  <c r="T29" i="2" s="1"/>
  <c r="T48" i="2"/>
  <c r="Q28" i="2"/>
  <c r="Q29" i="2" s="1"/>
  <c r="Q48" i="2"/>
  <c r="Z28" i="2"/>
  <c r="Z48" i="2"/>
  <c r="Y28" i="2"/>
  <c r="Y48" i="2"/>
  <c r="U28" i="2"/>
  <c r="U29" i="2" s="1"/>
  <c r="U48" i="2"/>
  <c r="W28" i="2"/>
  <c r="W66" i="1"/>
  <c r="AD66" i="1"/>
  <c r="Z66" i="1"/>
  <c r="AB66" i="1"/>
  <c r="AE66" i="1"/>
  <c r="X66" i="1"/>
  <c r="AA66" i="1"/>
  <c r="AC66" i="1"/>
  <c r="AF66" i="1"/>
  <c r="U66" i="1"/>
  <c r="T66" i="1"/>
  <c r="S66" i="1"/>
  <c r="S15" i="2"/>
  <c r="S47" i="2"/>
  <c r="R15" i="2"/>
  <c r="R47" i="2"/>
  <c r="R29" i="2"/>
  <c r="V15" i="2"/>
  <c r="U15" i="2"/>
  <c r="AH15" i="1"/>
  <c r="AH11" i="1"/>
  <c r="X7" i="2"/>
  <c r="W7" i="2"/>
  <c r="W47" i="2" s="1"/>
  <c r="V18" i="1"/>
  <c r="V19" i="1" s="1"/>
  <c r="V9" i="1"/>
  <c r="K9" i="2" s="1"/>
  <c r="K11" i="2" s="1"/>
  <c r="K49" i="2" s="1"/>
  <c r="AK18" i="1"/>
  <c r="AK19" i="1" s="1"/>
  <c r="Z7" i="2"/>
  <c r="AG18" i="1"/>
  <c r="AG19" i="1" s="1"/>
  <c r="AJ18" i="1"/>
  <c r="AJ19" i="1" s="1"/>
  <c r="AG9" i="1"/>
  <c r="Y7" i="2"/>
  <c r="Y47" i="2" s="1"/>
  <c r="AF18" i="1"/>
  <c r="AF19" i="1" s="1"/>
  <c r="Z18" i="1"/>
  <c r="Z19" i="1" s="1"/>
  <c r="AD18" i="1"/>
  <c r="AD19" i="1" s="1"/>
  <c r="AJ9" i="1"/>
  <c r="AK9" i="1"/>
  <c r="H9" i="2"/>
  <c r="H11" i="2" s="1"/>
  <c r="J9" i="2"/>
  <c r="J11" i="2" s="1"/>
  <c r="J49" i="2" s="1"/>
  <c r="I9" i="2"/>
  <c r="I11" i="2" s="1"/>
  <c r="I49" i="2" s="1"/>
  <c r="F12" i="2"/>
  <c r="G12" i="2"/>
  <c r="E12" i="2"/>
  <c r="C18" i="2"/>
  <c r="C12" i="2"/>
  <c r="C49" i="2"/>
  <c r="B19" i="2" l="1"/>
  <c r="D19" i="2"/>
  <c r="D30" i="2"/>
  <c r="B30" i="2"/>
  <c r="AI66" i="1"/>
  <c r="U9" i="2"/>
  <c r="U11" i="2" s="1"/>
  <c r="U49" i="2" s="1"/>
  <c r="N9" i="2"/>
  <c r="N11" i="2" s="1"/>
  <c r="N49" i="2" s="1"/>
  <c r="X29" i="2"/>
  <c r="X47" i="2"/>
  <c r="Z29" i="2"/>
  <c r="Z47" i="2"/>
  <c r="T9" i="2"/>
  <c r="T11" i="2" s="1"/>
  <c r="T49" i="2" s="1"/>
  <c r="V66" i="1"/>
  <c r="AK66" i="1"/>
  <c r="V9" i="2"/>
  <c r="V11" i="2" s="1"/>
  <c r="V49" i="2" s="1"/>
  <c r="AG66" i="1"/>
  <c r="S9" i="2"/>
  <c r="S11" i="2" s="1"/>
  <c r="S49" i="2" s="1"/>
  <c r="AJ66" i="1"/>
  <c r="H12" i="2"/>
  <c r="H49" i="2"/>
  <c r="O9" i="2"/>
  <c r="O11" i="2" s="1"/>
  <c r="R9" i="2"/>
  <c r="R11" i="2" s="1"/>
  <c r="R49" i="2" s="1"/>
  <c r="L9" i="2"/>
  <c r="L11" i="2" s="1"/>
  <c r="X15" i="2"/>
  <c r="W15" i="2"/>
  <c r="W29" i="2"/>
  <c r="Y15" i="2"/>
  <c r="AH18" i="1"/>
  <c r="AH19" i="1" s="1"/>
  <c r="Z15" i="2"/>
  <c r="K12" i="2"/>
  <c r="M9" i="2"/>
  <c r="M11" i="2" s="1"/>
  <c r="P9" i="2"/>
  <c r="P11" i="2" s="1"/>
  <c r="P49" i="2" s="1"/>
  <c r="Q9" i="2"/>
  <c r="Q11" i="2" s="1"/>
  <c r="AH9" i="1"/>
  <c r="Y29" i="2"/>
  <c r="I12" i="2"/>
  <c r="U18" i="2"/>
  <c r="J12" i="2"/>
  <c r="C19" i="2"/>
  <c r="C32" i="2"/>
  <c r="C30" i="2"/>
  <c r="D33" i="2"/>
  <c r="B43" i="2"/>
  <c r="B33" i="2"/>
  <c r="D43" i="2"/>
  <c r="U12" i="2" l="1"/>
  <c r="N12" i="2"/>
  <c r="T12" i="2"/>
  <c r="V12" i="2"/>
  <c r="S12" i="2"/>
  <c r="S18" i="2"/>
  <c r="S32" i="2" s="1"/>
  <c r="T18" i="2"/>
  <c r="T19" i="2" s="1"/>
  <c r="AH66" i="1"/>
  <c r="V18" i="2"/>
  <c r="V32" i="2" s="1"/>
  <c r="Q49" i="2"/>
  <c r="O12" i="2"/>
  <c r="O49" i="2"/>
  <c r="M12" i="2"/>
  <c r="M49" i="2"/>
  <c r="L12" i="2"/>
  <c r="L49" i="2"/>
  <c r="R12" i="2"/>
  <c r="R18" i="2"/>
  <c r="R19" i="2" s="1"/>
  <c r="P12" i="2"/>
  <c r="Q18" i="2"/>
  <c r="Q19" i="2" s="1"/>
  <c r="Q12" i="2"/>
  <c r="Z9" i="2"/>
  <c r="Z11" i="2" s="1"/>
  <c r="Z49" i="2" s="1"/>
  <c r="W9" i="2"/>
  <c r="W11" i="2" s="1"/>
  <c r="W49" i="2" s="1"/>
  <c r="Y9" i="2"/>
  <c r="Y11" i="2" s="1"/>
  <c r="Y49" i="2" s="1"/>
  <c r="X9" i="2"/>
  <c r="X11" i="2" s="1"/>
  <c r="X49" i="2" s="1"/>
  <c r="S19" i="2"/>
  <c r="U32" i="2"/>
  <c r="U30" i="2"/>
  <c r="U19" i="2"/>
  <c r="C33" i="2"/>
  <c r="C43" i="2"/>
  <c r="D77" i="2"/>
  <c r="D78" i="2" s="1"/>
  <c r="D44" i="2"/>
  <c r="B44" i="2"/>
  <c r="B77" i="2"/>
  <c r="B78" i="2" s="1"/>
  <c r="S30" i="2" l="1"/>
  <c r="T32" i="2"/>
  <c r="T30" i="2"/>
  <c r="V19" i="2"/>
  <c r="V30" i="2"/>
  <c r="Q32" i="2"/>
  <c r="Q30" i="2"/>
  <c r="R30" i="2"/>
  <c r="R32" i="2"/>
  <c r="T33" i="2"/>
  <c r="W18" i="2"/>
  <c r="W12" i="2"/>
  <c r="Z18" i="2"/>
  <c r="Z12" i="2"/>
  <c r="X18" i="2"/>
  <c r="X12" i="2"/>
  <c r="Y18" i="2"/>
  <c r="Y12" i="2"/>
  <c r="U33" i="2"/>
  <c r="S33" i="2"/>
  <c r="V33" i="2"/>
  <c r="C44" i="2"/>
  <c r="C77" i="2"/>
  <c r="C78" i="2" s="1"/>
  <c r="Q33" i="2" l="1"/>
  <c r="R33" i="2"/>
  <c r="Y30" i="2"/>
  <c r="Y19" i="2"/>
  <c r="Y32" i="2"/>
  <c r="X30" i="2"/>
  <c r="X32" i="2"/>
  <c r="X19" i="2"/>
  <c r="Z19" i="2"/>
  <c r="Z30" i="2"/>
  <c r="Z32" i="2"/>
  <c r="W32" i="2"/>
  <c r="W30" i="2"/>
  <c r="W19" i="2"/>
  <c r="W33" i="2" l="1"/>
  <c r="Y43" i="2"/>
  <c r="Y44" i="2" s="1"/>
  <c r="Y33" i="2"/>
  <c r="Z33" i="2"/>
  <c r="Z43" i="2"/>
  <c r="Z44" i="2" s="1"/>
  <c r="X33" i="2"/>
  <c r="X43" i="2"/>
  <c r="X44" i="2" s="1"/>
  <c r="AA67" i="1" l="1"/>
  <c r="AA62" i="1" s="1"/>
  <c r="Z67" i="1"/>
  <c r="Z62" i="1" s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74" i="1"/>
  <c r="B62" i="1"/>
  <c r="I28" i="1"/>
  <c r="H48" i="1"/>
  <c r="F48" i="1"/>
  <c r="E28" i="1"/>
  <c r="E29" i="1" s="1"/>
  <c r="D48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1" i="1"/>
  <c r="O12" i="1" s="1"/>
  <c r="N11" i="1"/>
  <c r="M11" i="1"/>
  <c r="M18" i="1" s="1"/>
  <c r="M19" i="1" s="1"/>
  <c r="L11" i="1"/>
  <c r="L12" i="1" s="1"/>
  <c r="K11" i="1"/>
  <c r="K12" i="1" s="1"/>
  <c r="J11" i="1"/>
  <c r="I11" i="1"/>
  <c r="I18" i="1" s="1"/>
  <c r="I19" i="1" s="1"/>
  <c r="H11" i="1"/>
  <c r="H12" i="1" s="1"/>
  <c r="G11" i="1"/>
  <c r="G12" i="1" s="1"/>
  <c r="F11" i="1"/>
  <c r="E11" i="1"/>
  <c r="E18" i="1" s="1"/>
  <c r="E19" i="1" s="1"/>
  <c r="D11" i="1"/>
  <c r="D12" i="1" s="1"/>
  <c r="C11" i="1"/>
  <c r="C12" i="1" s="1"/>
  <c r="O49" i="1"/>
  <c r="M49" i="1"/>
  <c r="L49" i="1"/>
  <c r="K49" i="1"/>
  <c r="G49" i="1"/>
  <c r="E49" i="1"/>
  <c r="I48" i="1"/>
  <c r="G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28" i="1"/>
  <c r="AC41" i="1"/>
  <c r="M41" i="1"/>
  <c r="AK41" i="1"/>
  <c r="AJ41" i="1"/>
  <c r="AI41" i="1"/>
  <c r="AH41" i="1"/>
  <c r="AG41" i="1"/>
  <c r="AF41" i="1"/>
  <c r="AE41" i="1"/>
  <c r="AD41" i="1"/>
  <c r="AB41" i="1"/>
  <c r="AA41" i="1"/>
  <c r="Z41" i="1"/>
  <c r="Y41" i="1"/>
  <c r="X41" i="1"/>
  <c r="V41" i="1"/>
  <c r="U41" i="1"/>
  <c r="T41" i="1"/>
  <c r="S41" i="1"/>
  <c r="R41" i="1"/>
  <c r="Q41" i="1"/>
  <c r="P41" i="1"/>
  <c r="O41" i="1"/>
  <c r="N41" i="1"/>
  <c r="L41" i="1"/>
  <c r="H28" i="1"/>
  <c r="G28" i="1"/>
  <c r="D28" i="1"/>
  <c r="C28" i="1"/>
  <c r="B47" i="1"/>
  <c r="E60" i="1" l="1"/>
  <c r="E3" i="4" s="1"/>
  <c r="G60" i="1"/>
  <c r="G3" i="4" s="1"/>
  <c r="K60" i="1"/>
  <c r="K3" i="4" s="1"/>
  <c r="O60" i="1"/>
  <c r="O3" i="4" s="1"/>
  <c r="M60" i="1"/>
  <c r="M3" i="4" s="1"/>
  <c r="D60" i="1"/>
  <c r="D3" i="4" s="1"/>
  <c r="H60" i="1"/>
  <c r="H3" i="4" s="1"/>
  <c r="L60" i="1"/>
  <c r="L3" i="4" s="1"/>
  <c r="I60" i="1"/>
  <c r="I3" i="4" s="1"/>
  <c r="F60" i="1"/>
  <c r="F3" i="4" s="1"/>
  <c r="J60" i="1"/>
  <c r="J3" i="4" s="1"/>
  <c r="N60" i="1"/>
  <c r="N3" i="4" s="1"/>
  <c r="AA60" i="1"/>
  <c r="AA3" i="4" s="1"/>
  <c r="C60" i="1"/>
  <c r="C3" i="4" s="1"/>
  <c r="C49" i="1"/>
  <c r="T67" i="1"/>
  <c r="T62" i="1" s="1"/>
  <c r="AF67" i="1"/>
  <c r="AF62" i="1" s="1"/>
  <c r="Q67" i="1"/>
  <c r="Q62" i="1" s="1"/>
  <c r="AC67" i="1"/>
  <c r="AC62" i="1" s="1"/>
  <c r="U67" i="1"/>
  <c r="U62" i="1" s="1"/>
  <c r="AG67" i="1"/>
  <c r="AG62" i="1" s="1"/>
  <c r="Y67" i="1"/>
  <c r="Y62" i="1" s="1"/>
  <c r="Z60" i="1" s="1"/>
  <c r="Z3" i="4" s="1"/>
  <c r="AK67" i="1"/>
  <c r="AK62" i="1" s="1"/>
  <c r="X67" i="1"/>
  <c r="X62" i="1" s="1"/>
  <c r="AJ67" i="1"/>
  <c r="AJ62" i="1" s="1"/>
  <c r="R67" i="1"/>
  <c r="R62" i="1" s="1"/>
  <c r="AD67" i="1"/>
  <c r="AD62" i="1" s="1"/>
  <c r="V67" i="1"/>
  <c r="V62" i="1" s="1"/>
  <c r="AH67" i="1"/>
  <c r="AH62" i="1" s="1"/>
  <c r="AB67" i="1"/>
  <c r="AB62" i="1" s="1"/>
  <c r="P67" i="1"/>
  <c r="P62" i="1" s="1"/>
  <c r="S67" i="1"/>
  <c r="S62" i="1" s="1"/>
  <c r="AE67" i="1"/>
  <c r="AE62" i="1" s="1"/>
  <c r="W67" i="1"/>
  <c r="W62" i="1" s="1"/>
  <c r="AI67" i="1"/>
  <c r="AI62" i="1" s="1"/>
  <c r="E48" i="1"/>
  <c r="F28" i="1"/>
  <c r="F29" i="1" s="1"/>
  <c r="B48" i="1"/>
  <c r="E12" i="1"/>
  <c r="H49" i="1"/>
  <c r="I12" i="1"/>
  <c r="D49" i="1"/>
  <c r="I49" i="1"/>
  <c r="M12" i="1"/>
  <c r="F18" i="1"/>
  <c r="F19" i="1" s="1"/>
  <c r="J18" i="1"/>
  <c r="J19" i="1" s="1"/>
  <c r="F12" i="1"/>
  <c r="J12" i="1"/>
  <c r="N12" i="1"/>
  <c r="C18" i="1"/>
  <c r="C19" i="1" s="1"/>
  <c r="G18" i="1"/>
  <c r="G19" i="1" s="1"/>
  <c r="K18" i="1"/>
  <c r="K19" i="1" s="1"/>
  <c r="O18" i="1"/>
  <c r="O19" i="1" s="1"/>
  <c r="N18" i="1"/>
  <c r="N19" i="1" s="1"/>
  <c r="D18" i="1"/>
  <c r="D19" i="1" s="1"/>
  <c r="H18" i="1"/>
  <c r="H19" i="1" s="1"/>
  <c r="L18" i="1"/>
  <c r="L19" i="1" s="1"/>
  <c r="F49" i="1"/>
  <c r="J49" i="1"/>
  <c r="N49" i="1"/>
  <c r="H29" i="1"/>
  <c r="S49" i="1"/>
  <c r="W49" i="1"/>
  <c r="AA49" i="1"/>
  <c r="AE49" i="1"/>
  <c r="AI49" i="1"/>
  <c r="B29" i="1"/>
  <c r="D29" i="1"/>
  <c r="B11" i="1"/>
  <c r="U49" i="1"/>
  <c r="Y49" i="1"/>
  <c r="AK49" i="1"/>
  <c r="P49" i="1"/>
  <c r="T49" i="1"/>
  <c r="X49" i="1"/>
  <c r="AB49" i="1"/>
  <c r="AF49" i="1"/>
  <c r="AJ49" i="1"/>
  <c r="C29" i="1"/>
  <c r="G29" i="1"/>
  <c r="I29" i="1"/>
  <c r="R49" i="1"/>
  <c r="V49" i="1"/>
  <c r="Z49" i="1"/>
  <c r="AD49" i="1"/>
  <c r="AH49" i="1"/>
  <c r="B41" i="1"/>
  <c r="Q49" i="1"/>
  <c r="AC49" i="1"/>
  <c r="AG49" i="1"/>
  <c r="AK60" i="1" l="1"/>
  <c r="AK3" i="4" s="1"/>
  <c r="AI60" i="1"/>
  <c r="AI3" i="4" s="1"/>
  <c r="AD60" i="1"/>
  <c r="AD3" i="4" s="1"/>
  <c r="AB60" i="1"/>
  <c r="AB3" i="4" s="1"/>
  <c r="Y60" i="1"/>
  <c r="Y3" i="4" s="1"/>
  <c r="AC60" i="1"/>
  <c r="AC3" i="4" s="1"/>
  <c r="AE60" i="1"/>
  <c r="AE3" i="4" s="1"/>
  <c r="AH60" i="1"/>
  <c r="AH3" i="4" s="1"/>
  <c r="AJ60" i="1"/>
  <c r="AJ3" i="4" s="1"/>
  <c r="AG60" i="1"/>
  <c r="AG3" i="4" s="1"/>
  <c r="AF60" i="1"/>
  <c r="AF3" i="4" s="1"/>
  <c r="X60" i="1"/>
  <c r="X3" i="4" s="1"/>
  <c r="W60" i="1"/>
  <c r="W3" i="4" s="1"/>
  <c r="V60" i="1"/>
  <c r="V3" i="4" s="1"/>
  <c r="U60" i="1"/>
  <c r="U3" i="4" s="1"/>
  <c r="P60" i="1"/>
  <c r="P3" i="4" s="1"/>
  <c r="T60" i="1"/>
  <c r="T3" i="4" s="1"/>
  <c r="S60" i="1"/>
  <c r="S3" i="4" s="1"/>
  <c r="R60" i="1"/>
  <c r="R3" i="4" s="1"/>
  <c r="Q60" i="1"/>
  <c r="Q3" i="4" s="1"/>
  <c r="O14" i="2"/>
  <c r="K14" i="2"/>
  <c r="G14" i="2"/>
  <c r="I14" i="2"/>
  <c r="L14" i="2"/>
  <c r="N14" i="2"/>
  <c r="J14" i="2"/>
  <c r="F14" i="2"/>
  <c r="M14" i="2"/>
  <c r="E14" i="2"/>
  <c r="P14" i="2"/>
  <c r="H14" i="2"/>
  <c r="W28" i="1"/>
  <c r="W29" i="1" s="1"/>
  <c r="AH30" i="1"/>
  <c r="R30" i="1"/>
  <c r="AF30" i="1"/>
  <c r="AE28" i="1"/>
  <c r="AE29" i="1" s="1"/>
  <c r="T28" i="1"/>
  <c r="T29" i="1" s="1"/>
  <c r="L30" i="1"/>
  <c r="Z28" i="1"/>
  <c r="Z29" i="1" s="1"/>
  <c r="AD28" i="1"/>
  <c r="AD29" i="1" s="1"/>
  <c r="AA28" i="1"/>
  <c r="AA29" i="1" s="1"/>
  <c r="AB28" i="1"/>
  <c r="AB29" i="1" s="1"/>
  <c r="T30" i="1"/>
  <c r="V28" i="1"/>
  <c r="V29" i="1" s="1"/>
  <c r="N30" i="1"/>
  <c r="X28" i="1"/>
  <c r="X29" i="1" s="1"/>
  <c r="K30" i="1"/>
  <c r="AJ28" i="1"/>
  <c r="AJ29" i="1" s="1"/>
  <c r="AB30" i="1"/>
  <c r="AH28" i="1"/>
  <c r="AH29" i="1" s="1"/>
  <c r="Z30" i="1"/>
  <c r="R28" i="1"/>
  <c r="R29" i="1" s="1"/>
  <c r="AD30" i="1"/>
  <c r="C41" i="1"/>
  <c r="P25" i="1"/>
  <c r="P15" i="1"/>
  <c r="B49" i="1"/>
  <c r="B12" i="1"/>
  <c r="B15" i="1"/>
  <c r="AF28" i="1"/>
  <c r="AF29" i="1" s="1"/>
  <c r="P18" i="1"/>
  <c r="AI28" i="1"/>
  <c r="AI29" i="1" s="1"/>
  <c r="S28" i="1"/>
  <c r="S29" i="1" s="1"/>
  <c r="AD32" i="1" l="1"/>
  <c r="AB32" i="1"/>
  <c r="AB43" i="1" s="1"/>
  <c r="Z32" i="1"/>
  <c r="Z43" i="1" s="1"/>
  <c r="M15" i="2"/>
  <c r="M18" i="2"/>
  <c r="L15" i="2"/>
  <c r="L18" i="2"/>
  <c r="O15" i="2"/>
  <c r="O18" i="2"/>
  <c r="H15" i="2"/>
  <c r="H18" i="2"/>
  <c r="F15" i="2"/>
  <c r="F18" i="2"/>
  <c r="I15" i="2"/>
  <c r="I18" i="2"/>
  <c r="P15" i="2"/>
  <c r="P18" i="2"/>
  <c r="J15" i="2"/>
  <c r="J18" i="2"/>
  <c r="G15" i="2"/>
  <c r="G18" i="2"/>
  <c r="P28" i="1"/>
  <c r="P29" i="1" s="1"/>
  <c r="O25" i="2"/>
  <c r="O28" i="2" s="1"/>
  <c r="O29" i="2" s="1"/>
  <c r="K25" i="2"/>
  <c r="K28" i="2" s="1"/>
  <c r="K29" i="2" s="1"/>
  <c r="G25" i="2"/>
  <c r="G28" i="2" s="1"/>
  <c r="G29" i="2" s="1"/>
  <c r="I25" i="2"/>
  <c r="I28" i="2" s="1"/>
  <c r="I29" i="2" s="1"/>
  <c r="P25" i="2"/>
  <c r="N25" i="2"/>
  <c r="N28" i="2" s="1"/>
  <c r="N29" i="2" s="1"/>
  <c r="J25" i="2"/>
  <c r="J28" i="2" s="1"/>
  <c r="J29" i="2" s="1"/>
  <c r="F25" i="2"/>
  <c r="F28" i="2" s="1"/>
  <c r="F29" i="2" s="1"/>
  <c r="M25" i="2"/>
  <c r="M28" i="2" s="1"/>
  <c r="M29" i="2" s="1"/>
  <c r="E25" i="2"/>
  <c r="E28" i="2" s="1"/>
  <c r="E29" i="2" s="1"/>
  <c r="L25" i="2"/>
  <c r="L28" i="2" s="1"/>
  <c r="L29" i="2" s="1"/>
  <c r="H25" i="2"/>
  <c r="H28" i="2" s="1"/>
  <c r="H29" i="2" s="1"/>
  <c r="E15" i="2"/>
  <c r="E18" i="2"/>
  <c r="N15" i="2"/>
  <c r="N18" i="2"/>
  <c r="K15" i="2"/>
  <c r="K18" i="2"/>
  <c r="B18" i="1"/>
  <c r="B19" i="1" s="1"/>
  <c r="AG30" i="1"/>
  <c r="Q30" i="1"/>
  <c r="AK28" i="1"/>
  <c r="AK29" i="1" s="1"/>
  <c r="M30" i="1"/>
  <c r="O30" i="1"/>
  <c r="U28" i="1"/>
  <c r="U29" i="1" s="1"/>
  <c r="G30" i="1"/>
  <c r="G32" i="1"/>
  <c r="AD43" i="1"/>
  <c r="AD33" i="1"/>
  <c r="AI30" i="1"/>
  <c r="AI32" i="1"/>
  <c r="H32" i="1"/>
  <c r="H30" i="1"/>
  <c r="AG28" i="1"/>
  <c r="AG29" i="1" s="1"/>
  <c r="P30" i="1"/>
  <c r="P19" i="1"/>
  <c r="Q28" i="1"/>
  <c r="Q29" i="1" s="1"/>
  <c r="AH32" i="1"/>
  <c r="V30" i="1"/>
  <c r="V32" i="1"/>
  <c r="AA30" i="1"/>
  <c r="AA32" i="1"/>
  <c r="U30" i="1"/>
  <c r="AK30" i="1"/>
  <c r="S30" i="1"/>
  <c r="S32" i="1"/>
  <c r="Y28" i="1"/>
  <c r="Y29" i="1" s="1"/>
  <c r="W30" i="1"/>
  <c r="W32" i="1"/>
  <c r="AE30" i="1"/>
  <c r="AE32" i="1"/>
  <c r="AC28" i="1"/>
  <c r="AC29" i="1" s="1"/>
  <c r="AJ32" i="1"/>
  <c r="AJ30" i="1"/>
  <c r="X32" i="1"/>
  <c r="X30" i="1"/>
  <c r="J30" i="1"/>
  <c r="D41" i="1"/>
  <c r="T32" i="1"/>
  <c r="AF32" i="1"/>
  <c r="R32" i="1"/>
  <c r="Z80" i="1" l="1"/>
  <c r="Z2" i="4"/>
  <c r="Z4" i="4" s="1"/>
  <c r="AB80" i="1"/>
  <c r="AB2" i="4"/>
  <c r="AB4" i="4" s="1"/>
  <c r="AD80" i="1"/>
  <c r="AD2" i="4"/>
  <c r="AD4" i="4" s="1"/>
  <c r="AB33" i="1"/>
  <c r="Z33" i="1"/>
  <c r="P28" i="2"/>
  <c r="P29" i="2" s="1"/>
  <c r="P48" i="2"/>
  <c r="K48" i="2"/>
  <c r="O48" i="2"/>
  <c r="N48" i="2"/>
  <c r="H48" i="2"/>
  <c r="L48" i="2"/>
  <c r="J48" i="2"/>
  <c r="E48" i="2"/>
  <c r="F48" i="2"/>
  <c r="M48" i="2"/>
  <c r="I48" i="2"/>
  <c r="G48" i="2"/>
  <c r="B30" i="1"/>
  <c r="AK32" i="1"/>
  <c r="AK33" i="1" s="1"/>
  <c r="J32" i="2"/>
  <c r="J30" i="2"/>
  <c r="J19" i="2"/>
  <c r="P30" i="2"/>
  <c r="P19" i="2"/>
  <c r="O30" i="2"/>
  <c r="O32" i="2"/>
  <c r="O19" i="2"/>
  <c r="G32" i="2"/>
  <c r="G30" i="2"/>
  <c r="G19" i="2"/>
  <c r="H32" i="2"/>
  <c r="H30" i="2"/>
  <c r="H19" i="2"/>
  <c r="M19" i="2"/>
  <c r="M32" i="2"/>
  <c r="M30" i="2"/>
  <c r="E19" i="2"/>
  <c r="E32" i="2"/>
  <c r="E30" i="2"/>
  <c r="I30" i="2"/>
  <c r="I19" i="2"/>
  <c r="I32" i="2"/>
  <c r="F32" i="2"/>
  <c r="F30" i="2"/>
  <c r="F19" i="2"/>
  <c r="L19" i="2"/>
  <c r="L32" i="2"/>
  <c r="L30" i="2"/>
  <c r="P32" i="1"/>
  <c r="P33" i="1" s="1"/>
  <c r="K19" i="2"/>
  <c r="K32" i="2"/>
  <c r="K30" i="2"/>
  <c r="N32" i="2"/>
  <c r="N30" i="2"/>
  <c r="N19" i="2"/>
  <c r="B32" i="1"/>
  <c r="B43" i="1" s="1"/>
  <c r="B80" i="1" s="1"/>
  <c r="C32" i="1"/>
  <c r="C43" i="1" s="1"/>
  <c r="C30" i="1"/>
  <c r="AF33" i="1"/>
  <c r="AF43" i="1"/>
  <c r="S43" i="1"/>
  <c r="S33" i="1"/>
  <c r="U32" i="1"/>
  <c r="AA43" i="1"/>
  <c r="AA33" i="1"/>
  <c r="Q32" i="1"/>
  <c r="F30" i="1"/>
  <c r="F32" i="1"/>
  <c r="Y32" i="1"/>
  <c r="Y30" i="1"/>
  <c r="AK43" i="1"/>
  <c r="AK2" i="4" s="1"/>
  <c r="AK4" i="4" s="1"/>
  <c r="AB44" i="1"/>
  <c r="E32" i="1"/>
  <c r="E30" i="1"/>
  <c r="R43" i="1"/>
  <c r="R33" i="1"/>
  <c r="AC32" i="1"/>
  <c r="AC30" i="1"/>
  <c r="T43" i="1"/>
  <c r="T33" i="1"/>
  <c r="Z44" i="1"/>
  <c r="AJ43" i="1"/>
  <c r="AJ2" i="4" s="1"/>
  <c r="AJ4" i="4" s="1"/>
  <c r="AJ33" i="1"/>
  <c r="W33" i="1"/>
  <c r="AH43" i="1"/>
  <c r="AH33" i="1"/>
  <c r="H33" i="1"/>
  <c r="AI43" i="1"/>
  <c r="AI33" i="1"/>
  <c r="AD44" i="1"/>
  <c r="I32" i="1"/>
  <c r="I30" i="1"/>
  <c r="E41" i="1"/>
  <c r="X33" i="1"/>
  <c r="X43" i="1"/>
  <c r="AE43" i="1"/>
  <c r="AE33" i="1"/>
  <c r="V43" i="1"/>
  <c r="V33" i="1"/>
  <c r="G33" i="1"/>
  <c r="D32" i="1"/>
  <c r="D30" i="1"/>
  <c r="AG32" i="1"/>
  <c r="C80" i="1" l="1"/>
  <c r="C2" i="4"/>
  <c r="C4" i="4" s="1"/>
  <c r="AE80" i="1"/>
  <c r="AE2" i="4"/>
  <c r="AE4" i="4" s="1"/>
  <c r="AI80" i="1"/>
  <c r="AI2" i="4"/>
  <c r="AI4" i="4" s="1"/>
  <c r="AA80" i="1"/>
  <c r="AA2" i="4"/>
  <c r="AA4" i="4" s="1"/>
  <c r="AF80" i="1"/>
  <c r="AF2" i="4"/>
  <c r="AF4" i="4" s="1"/>
  <c r="AH80" i="1"/>
  <c r="AH2" i="4"/>
  <c r="AH4" i="4" s="1"/>
  <c r="X80" i="1"/>
  <c r="X2" i="4"/>
  <c r="X4" i="4" s="1"/>
  <c r="V80" i="1"/>
  <c r="V2" i="4"/>
  <c r="V4" i="4" s="1"/>
  <c r="T80" i="1"/>
  <c r="T2" i="4"/>
  <c r="T4" i="4" s="1"/>
  <c r="S80" i="1"/>
  <c r="S2" i="4"/>
  <c r="S4" i="4" s="1"/>
  <c r="R80" i="1"/>
  <c r="R2" i="4"/>
  <c r="R4" i="4" s="1"/>
  <c r="P32" i="2"/>
  <c r="P33" i="2" s="1"/>
  <c r="AJ44" i="1"/>
  <c r="AJ80" i="1"/>
  <c r="AK44" i="1"/>
  <c r="AK80" i="1"/>
  <c r="AC34" i="1"/>
  <c r="AA34" i="1"/>
  <c r="AE34" i="1"/>
  <c r="P43" i="1"/>
  <c r="P2" i="4" s="1"/>
  <c r="P4" i="4" s="1"/>
  <c r="N33" i="2"/>
  <c r="E33" i="2"/>
  <c r="E43" i="2"/>
  <c r="O33" i="2"/>
  <c r="G33" i="2"/>
  <c r="G43" i="2"/>
  <c r="I33" i="2"/>
  <c r="I43" i="2"/>
  <c r="K33" i="2"/>
  <c r="K43" i="2"/>
  <c r="L33" i="2"/>
  <c r="F33" i="2"/>
  <c r="F43" i="2"/>
  <c r="M33" i="2"/>
  <c r="H43" i="2"/>
  <c r="H33" i="2"/>
  <c r="J33" i="2"/>
  <c r="J43" i="2"/>
  <c r="C33" i="1"/>
  <c r="B33" i="1"/>
  <c r="AG43" i="1"/>
  <c r="AG33" i="1"/>
  <c r="V44" i="1"/>
  <c r="AI34" i="1"/>
  <c r="F41" i="1"/>
  <c r="F43" i="1" s="1"/>
  <c r="E43" i="1"/>
  <c r="E33" i="1"/>
  <c r="Y43" i="1"/>
  <c r="AJ34" i="1"/>
  <c r="Y33" i="1"/>
  <c r="AD34" i="1"/>
  <c r="AF44" i="1"/>
  <c r="X44" i="1"/>
  <c r="B44" i="1"/>
  <c r="F33" i="1"/>
  <c r="AA44" i="1"/>
  <c r="S44" i="1"/>
  <c r="I33" i="1"/>
  <c r="R44" i="1"/>
  <c r="D43" i="1"/>
  <c r="D33" i="1"/>
  <c r="AG34" i="1"/>
  <c r="AE44" i="1"/>
  <c r="AI44" i="1"/>
  <c r="AH44" i="1"/>
  <c r="AH34" i="1"/>
  <c r="T44" i="1"/>
  <c r="AC43" i="1"/>
  <c r="AC33" i="1"/>
  <c r="AK34" i="1"/>
  <c r="Q43" i="1"/>
  <c r="AB34" i="1"/>
  <c r="Q33" i="1"/>
  <c r="C44" i="1"/>
  <c r="U43" i="1"/>
  <c r="AF34" i="1"/>
  <c r="U33" i="1"/>
  <c r="E80" i="1" l="1"/>
  <c r="E2" i="4"/>
  <c r="E4" i="4" s="1"/>
  <c r="F80" i="1"/>
  <c r="F2" i="4"/>
  <c r="F4" i="4" s="1"/>
  <c r="D80" i="1"/>
  <c r="D2" i="4"/>
  <c r="D4" i="4" s="1"/>
  <c r="AC80" i="1"/>
  <c r="AC2" i="4"/>
  <c r="AC4" i="4" s="1"/>
  <c r="AG80" i="1"/>
  <c r="AG2" i="4"/>
  <c r="AG4" i="4" s="1"/>
  <c r="Y80" i="1"/>
  <c r="Y2" i="4"/>
  <c r="Y4" i="4" s="1"/>
  <c r="U80" i="1"/>
  <c r="U2" i="4"/>
  <c r="U4" i="4" s="1"/>
  <c r="Q80" i="1"/>
  <c r="Q2" i="4"/>
  <c r="Q4" i="4" s="1"/>
  <c r="P44" i="1"/>
  <c r="P80" i="1"/>
  <c r="K44" i="2"/>
  <c r="G44" i="2"/>
  <c r="J44" i="2"/>
  <c r="H44" i="2"/>
  <c r="F44" i="2"/>
  <c r="I44" i="2"/>
  <c r="E44" i="2"/>
  <c r="F44" i="1"/>
  <c r="U44" i="1"/>
  <c r="AC44" i="1"/>
  <c r="AK45" i="1"/>
  <c r="Q44" i="1"/>
  <c r="AI45" i="1"/>
  <c r="G41" i="1"/>
  <c r="G43" i="1" s="1"/>
  <c r="E44" i="1"/>
  <c r="D44" i="1"/>
  <c r="AJ45" i="1"/>
  <c r="Y44" i="1"/>
  <c r="AG44" i="1"/>
  <c r="G80" i="1" l="1"/>
  <c r="G2" i="4"/>
  <c r="G4" i="4" s="1"/>
  <c r="H41" i="1"/>
  <c r="H43" i="1" s="1"/>
  <c r="G44" i="1"/>
  <c r="H80" i="1" l="1"/>
  <c r="H2" i="4"/>
  <c r="H4" i="4" s="1"/>
  <c r="I41" i="1"/>
  <c r="I43" i="1" s="1"/>
  <c r="H44" i="1"/>
  <c r="I80" i="1" l="1"/>
  <c r="I2" i="4"/>
  <c r="I4" i="4" s="1"/>
  <c r="J41" i="1"/>
  <c r="K41" i="1"/>
  <c r="I44" i="1"/>
  <c r="N48" i="1" l="1"/>
  <c r="N28" i="1"/>
  <c r="N29" i="1" s="1"/>
  <c r="M28" i="1"/>
  <c r="M29" i="1" s="1"/>
  <c r="L28" i="1"/>
  <c r="L29" i="1" s="1"/>
  <c r="L48" i="1"/>
  <c r="K48" i="1"/>
  <c r="K28" i="1"/>
  <c r="K29" i="1" s="1"/>
  <c r="K32" i="1"/>
  <c r="K33" i="1" s="1"/>
  <c r="J28" i="1"/>
  <c r="J29" i="1" s="1"/>
  <c r="M48" i="1"/>
  <c r="J48" i="1"/>
  <c r="O28" i="1"/>
  <c r="O29" i="1" s="1"/>
  <c r="O48" i="1"/>
  <c r="J32" i="1" l="1"/>
  <c r="J33" i="1" s="1"/>
  <c r="N32" i="1"/>
  <c r="N43" i="1" s="1"/>
  <c r="M32" i="1"/>
  <c r="M43" i="1" s="1"/>
  <c r="M44" i="1" s="1"/>
  <c r="O32" i="1"/>
  <c r="L32" i="1"/>
  <c r="M33" i="1"/>
  <c r="K43" i="1"/>
  <c r="K80" i="1" l="1"/>
  <c r="K2" i="4"/>
  <c r="K4" i="4" s="1"/>
  <c r="M80" i="1"/>
  <c r="M2" i="4"/>
  <c r="M4" i="4" s="1"/>
  <c r="N80" i="1"/>
  <c r="N2" i="4"/>
  <c r="N4" i="4" s="1"/>
  <c r="J43" i="1"/>
  <c r="N33" i="1"/>
  <c r="X34" i="1"/>
  <c r="Y34" i="1"/>
  <c r="S34" i="1"/>
  <c r="N44" i="1"/>
  <c r="T34" i="1"/>
  <c r="V34" i="1"/>
  <c r="P34" i="1"/>
  <c r="U34" i="1"/>
  <c r="R34" i="1"/>
  <c r="N34" i="1"/>
  <c r="K44" i="1"/>
  <c r="L33" i="1"/>
  <c r="L43" i="1"/>
  <c r="W34" i="1"/>
  <c r="Q34" i="1"/>
  <c r="Z34" i="1"/>
  <c r="O33" i="1"/>
  <c r="O43" i="1"/>
  <c r="M34" i="1"/>
  <c r="O34" i="1"/>
  <c r="J80" i="1" l="1"/>
  <c r="J2" i="4"/>
  <c r="J4" i="4" s="1"/>
  <c r="O80" i="1"/>
  <c r="O2" i="4"/>
  <c r="O4" i="4" s="1"/>
  <c r="L80" i="1"/>
  <c r="L2" i="4"/>
  <c r="L4" i="4" s="1"/>
  <c r="J44" i="1"/>
  <c r="O45" i="1"/>
  <c r="T45" i="1"/>
  <c r="V45" i="1"/>
  <c r="N45" i="1"/>
  <c r="U45" i="1"/>
  <c r="O44" i="1"/>
  <c r="L44" i="1"/>
  <c r="R45" i="1"/>
  <c r="P45" i="1"/>
  <c r="M45" i="1"/>
  <c r="Q45" i="1"/>
  <c r="S45" i="1"/>
  <c r="O38" i="2" l="1"/>
  <c r="O41" i="2" s="1"/>
  <c r="O43" i="2" s="1"/>
  <c r="O44" i="2" s="1"/>
  <c r="Q38" i="2" l="1"/>
  <c r="Q41" i="2" s="1"/>
  <c r="Q43" i="2" s="1"/>
  <c r="Q44" i="2" s="1"/>
  <c r="M38" i="2"/>
  <c r="M41" i="2" s="1"/>
  <c r="M43" i="2" s="1"/>
  <c r="M44" i="2" s="1"/>
  <c r="P38" i="2"/>
  <c r="P41" i="2" s="1"/>
  <c r="P43" i="2" s="1"/>
  <c r="P44" i="2" s="1"/>
  <c r="U38" i="2"/>
  <c r="U41" i="2" s="1"/>
  <c r="U43" i="2" s="1"/>
  <c r="U44" i="2" s="1"/>
  <c r="V38" i="2"/>
  <c r="V41" i="2" s="1"/>
  <c r="V43" i="2" s="1"/>
  <c r="V44" i="2" s="1"/>
  <c r="W41" i="1"/>
  <c r="W43" i="1" s="1"/>
  <c r="W2" i="4" s="1"/>
  <c r="W4" i="4" s="1"/>
  <c r="L38" i="2"/>
  <c r="L41" i="2" s="1"/>
  <c r="L43" i="2" s="1"/>
  <c r="L44" i="2" s="1"/>
  <c r="N38" i="2"/>
  <c r="N41" i="2" s="1"/>
  <c r="N43" i="2" s="1"/>
  <c r="N44" i="2" s="1"/>
  <c r="T38" i="2"/>
  <c r="T41" i="2" s="1"/>
  <c r="T43" i="2" s="1"/>
  <c r="T44" i="2" s="1"/>
  <c r="S38" i="2"/>
  <c r="S41" i="2" s="1"/>
  <c r="S43" i="2" s="1"/>
  <c r="S44" i="2" s="1"/>
  <c r="W38" i="2"/>
  <c r="W41" i="2" s="1"/>
  <c r="W43" i="2" s="1"/>
  <c r="W44" i="2" s="1"/>
  <c r="R38" i="2"/>
  <c r="R41" i="2" s="1"/>
  <c r="R43" i="2" s="1"/>
  <c r="R44" i="2" s="1"/>
  <c r="AA45" i="1" l="1"/>
  <c r="Z45" i="1"/>
  <c r="AD45" i="1"/>
  <c r="W80" i="1"/>
  <c r="AH45" i="1"/>
  <c r="X45" i="1"/>
  <c r="W45" i="1"/>
  <c r="W44" i="1"/>
  <c r="AB45" i="1"/>
  <c r="AE45" i="1"/>
  <c r="Y45" i="1"/>
  <c r="AG45" i="1"/>
  <c r="AC45" i="1"/>
  <c r="AF45" i="1"/>
  <c r="B70" i="1"/>
  <c r="B78" i="1"/>
  <c r="C79" i="1" s="1"/>
  <c r="E70" i="1"/>
  <c r="E78" i="1" s="1"/>
  <c r="F70" i="1"/>
  <c r="F78" i="1" s="1"/>
  <c r="G70" i="1"/>
  <c r="G78" i="1" s="1"/>
  <c r="H79" i="1" s="1"/>
  <c r="H70" i="1"/>
  <c r="H78" i="1" s="1"/>
  <c r="N70" i="1"/>
  <c r="N78" i="1" s="1"/>
  <c r="O79" i="1" s="1"/>
  <c r="M70" i="1"/>
  <c r="M78" i="1" s="1"/>
  <c r="N79" i="1" s="1"/>
  <c r="J70" i="1"/>
  <c r="J78" i="1" s="1"/>
  <c r="K79" i="1" s="1"/>
  <c r="C70" i="1"/>
  <c r="C78" i="1" s="1"/>
  <c r="D70" i="1"/>
  <c r="D78" i="1" s="1"/>
  <c r="L70" i="1"/>
  <c r="L78" i="1" s="1"/>
  <c r="M79" i="1" s="1"/>
  <c r="I70" i="1"/>
  <c r="I78" i="1" s="1"/>
  <c r="J79" i="1" s="1"/>
  <c r="K70" i="1"/>
  <c r="K78" i="1" s="1"/>
  <c r="O70" i="1"/>
  <c r="O78" i="1" s="1"/>
  <c r="P79" i="1" l="1"/>
  <c r="P78" i="1" s="1"/>
  <c r="O81" i="1"/>
  <c r="I79" i="1"/>
  <c r="I81" i="1" s="1"/>
  <c r="H81" i="1"/>
  <c r="E79" i="1"/>
  <c r="E81" i="1" s="1"/>
  <c r="L79" i="1"/>
  <c r="L81" i="1" s="1"/>
  <c r="K81" i="1"/>
  <c r="D79" i="1"/>
  <c r="D81" i="1" s="1"/>
  <c r="C81" i="1"/>
  <c r="Q70" i="1"/>
  <c r="F79" i="1"/>
  <c r="F81" i="1" s="1"/>
  <c r="B79" i="1"/>
  <c r="M81" i="1"/>
  <c r="G79" i="1"/>
  <c r="G81" i="1" s="1"/>
  <c r="J81" i="1"/>
  <c r="N81" i="1"/>
  <c r="P70" i="1"/>
  <c r="R70" i="1" l="1"/>
  <c r="P74" i="1"/>
  <c r="P75" i="1" s="1"/>
  <c r="Q79" i="1"/>
  <c r="Q78" i="1" s="1"/>
  <c r="R79" i="1" l="1"/>
  <c r="R78" i="1" s="1"/>
  <c r="Q74" i="1"/>
  <c r="Q75" i="1" s="1"/>
  <c r="S70" i="1"/>
  <c r="T70" i="1" l="1"/>
  <c r="R74" i="1"/>
  <c r="R75" i="1" s="1"/>
  <c r="S79" i="1"/>
  <c r="S78" i="1" s="1"/>
  <c r="S74" i="1" l="1"/>
  <c r="S75" i="1" s="1"/>
  <c r="T79" i="1"/>
  <c r="T78" i="1" s="1"/>
  <c r="U70" i="1"/>
  <c r="V70" i="1" l="1"/>
  <c r="T74" i="1"/>
  <c r="T75" i="1" s="1"/>
  <c r="U79" i="1"/>
  <c r="U78" i="1" s="1"/>
  <c r="U74" i="1" l="1"/>
  <c r="U75" i="1" s="1"/>
  <c r="V79" i="1"/>
  <c r="V78" i="1" s="1"/>
  <c r="W70" i="1"/>
  <c r="X70" i="1" l="1"/>
  <c r="V74" i="1"/>
  <c r="V75" i="1" s="1"/>
  <c r="W79" i="1"/>
  <c r="W78" i="1" s="1"/>
  <c r="W74" i="1" l="1"/>
  <c r="W75" i="1" s="1"/>
  <c r="X79" i="1"/>
  <c r="X78" i="1" s="1"/>
  <c r="Y70" i="1"/>
  <c r="Z70" i="1" l="1"/>
  <c r="X74" i="1"/>
  <c r="X75" i="1" s="1"/>
  <c r="Y79" i="1"/>
  <c r="Y78" i="1" s="1"/>
  <c r="Z79" i="1" l="1"/>
  <c r="Z78" i="1" s="1"/>
  <c r="Y74" i="1"/>
  <c r="Y75" i="1" s="1"/>
  <c r="AA70" i="1"/>
  <c r="AB70" i="1" l="1"/>
  <c r="Z74" i="1"/>
  <c r="Z75" i="1" s="1"/>
  <c r="AA79" i="1"/>
  <c r="AA78" i="1" s="1"/>
  <c r="AA74" i="1" l="1"/>
  <c r="AA75" i="1" s="1"/>
  <c r="AB79" i="1"/>
  <c r="AB78" i="1" s="1"/>
  <c r="AC70" i="1"/>
  <c r="AD70" i="1" l="1"/>
  <c r="AB74" i="1"/>
  <c r="AB75" i="1" s="1"/>
  <c r="AC79" i="1"/>
  <c r="AC78" i="1" s="1"/>
  <c r="AD79" i="1" l="1"/>
  <c r="AD78" i="1" s="1"/>
  <c r="AC74" i="1"/>
  <c r="AC75" i="1" s="1"/>
  <c r="AE70" i="1"/>
  <c r="AF70" i="1" l="1"/>
  <c r="AD74" i="1"/>
  <c r="AD75" i="1" s="1"/>
  <c r="AE79" i="1"/>
  <c r="AE78" i="1" s="1"/>
  <c r="AF79" i="1" l="1"/>
  <c r="AF78" i="1" s="1"/>
  <c r="AE74" i="1"/>
  <c r="AE75" i="1" s="1"/>
  <c r="AG70" i="1"/>
  <c r="AH70" i="1" l="1"/>
  <c r="AF74" i="1"/>
  <c r="AF75" i="1" s="1"/>
  <c r="AG79" i="1"/>
  <c r="AG78" i="1" s="1"/>
  <c r="AH79" i="1" l="1"/>
  <c r="AH78" i="1" s="1"/>
  <c r="AG74" i="1"/>
  <c r="AG75" i="1" s="1"/>
  <c r="AI70" i="1"/>
  <c r="AJ70" i="1" l="1"/>
  <c r="AK70" i="1"/>
  <c r="AH74" i="1"/>
  <c r="AH75" i="1" s="1"/>
  <c r="AI79" i="1"/>
  <c r="AI78" i="1" s="1"/>
  <c r="AJ79" i="1" l="1"/>
  <c r="AJ78" i="1" s="1"/>
  <c r="AI74" i="1"/>
  <c r="AI75" i="1" s="1"/>
  <c r="AJ74" i="1" l="1"/>
  <c r="AJ75" i="1" s="1"/>
  <c r="AK79" i="1"/>
  <c r="AK78" i="1" s="1"/>
  <c r="AK74" i="1" s="1"/>
  <c r="AK75" i="1" s="1"/>
</calcChain>
</file>

<file path=xl/sharedStrings.xml><?xml version="1.0" encoding="utf-8"?>
<sst xmlns="http://schemas.openxmlformats.org/spreadsheetml/2006/main" count="246" uniqueCount="101">
  <si>
    <t>Profit and Loss</t>
  </si>
  <si>
    <t>Forecast</t>
  </si>
  <si>
    <t>Revenue</t>
  </si>
  <si>
    <t>Cost of Goods Sold</t>
  </si>
  <si>
    <t>Gross Margin</t>
  </si>
  <si>
    <t>as a % of sales</t>
  </si>
  <si>
    <t>Direct labor</t>
  </si>
  <si>
    <t>Direct LER</t>
  </si>
  <si>
    <t>Contribution Margin</t>
  </si>
  <si>
    <t>Operating expenses:</t>
  </si>
  <si>
    <t>Facilities</t>
  </si>
  <si>
    <t>Marketing</t>
  </si>
  <si>
    <t>Management Labor</t>
  </si>
  <si>
    <t>Payroll Tax and Benefit</t>
  </si>
  <si>
    <t>Other Operating Expense</t>
  </si>
  <si>
    <t>Total operating expenses</t>
  </si>
  <si>
    <t>OpEx as % of Sales</t>
  </si>
  <si>
    <t>Management LER</t>
  </si>
  <si>
    <t>Net operating income</t>
  </si>
  <si>
    <t>NOI as % to Sales</t>
  </si>
  <si>
    <t>R12 Net Operating Income</t>
  </si>
  <si>
    <t>Other income (expense):</t>
  </si>
  <si>
    <t>Other income  (expense)</t>
  </si>
  <si>
    <t>Depreciation</t>
  </si>
  <si>
    <t>Interest expense</t>
  </si>
  <si>
    <t>Other Expense</t>
  </si>
  <si>
    <t>Total other income (expense)</t>
  </si>
  <si>
    <t>Net Income</t>
  </si>
  <si>
    <t>Net Income as % of Sales</t>
  </si>
  <si>
    <t>R12 Net Income</t>
  </si>
  <si>
    <t>Marketing (as % to Sales)</t>
  </si>
  <si>
    <t>Payroll Taxes and Benefit (as % of Labor)</t>
  </si>
  <si>
    <t>Other Operating Expense (as % to GM)</t>
  </si>
  <si>
    <t>Monthly Template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</si>
  <si>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</si>
  <si>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</si>
  <si>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</si>
  <si>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</si>
  <si>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</si>
  <si>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</si>
  <si>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</si>
  <si>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</si>
  <si>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</si>
  <si>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</si>
  <si>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</si>
  <si>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</si>
  <si>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</si>
  <si>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</si>
  <si>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</si>
  <si>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</si>
  <si>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</si>
  <si>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</si>
  <si>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</si>
  <si>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</si>
  <si>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</si>
  <si>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</si>
  <si>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</si>
  <si>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</si>
  <si>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</si>
  <si>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</si>
  <si>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</si>
  <si>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</si>
  <si>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</si>
  <si>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</si>
  <si>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</si>
  <si>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</si>
  <si>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</si>
  <si>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</si>
  <si>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</si>
  <si>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</si>
  <si>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Actual</t>
  </si>
  <si>
    <t>YoY % change</t>
  </si>
  <si>
    <t>Balance Sheet</t>
  </si>
  <si>
    <t>Trade Capital</t>
  </si>
  <si>
    <t>Accounts Receivable</t>
  </si>
  <si>
    <t>Inventory</t>
  </si>
  <si>
    <t>Other Current Assets</t>
  </si>
  <si>
    <t>Accounts Payable</t>
  </si>
  <si>
    <t>Deferred Revenue</t>
  </si>
  <si>
    <t>Other Liabilities</t>
  </si>
  <si>
    <t>Infrastructure Capital</t>
  </si>
  <si>
    <t>Net Book Value of Fixed Assets</t>
  </si>
  <si>
    <t>Debt on Fixed Assets</t>
  </si>
  <si>
    <t>Buffer Capital</t>
  </si>
  <si>
    <t>Cash</t>
  </si>
  <si>
    <t>LOC</t>
  </si>
  <si>
    <t>Key Drivers</t>
  </si>
  <si>
    <t>A/R Days</t>
  </si>
  <si>
    <t>Inventory Days</t>
  </si>
  <si>
    <t>A/P Days</t>
  </si>
  <si>
    <t>Deferred Revenue Days</t>
  </si>
  <si>
    <t>Equity</t>
  </si>
  <si>
    <t>Starting Equity</t>
  </si>
  <si>
    <t>Profit (Loss)</t>
  </si>
  <si>
    <t>Contribution (Distribution)</t>
  </si>
  <si>
    <t>Rolling 12 Month</t>
  </si>
  <si>
    <t>Trade Capital as % of Annualized Revenue</t>
  </si>
  <si>
    <t>Change in Trade Capital $</t>
  </si>
  <si>
    <t>Monthly Net Income $</t>
  </si>
  <si>
    <t>Operating Cash Flow</t>
  </si>
  <si>
    <t>Your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</si>
</sst>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i/>
      <sz val="11"/>
      <color indexed="10"/>
      <name val="Verdana"/>
      <family val="2"/>
    </font>
    <font>
      <sz val="11"/>
      <color theme="0"/>
      <name val="Verdana"/>
      <family val="2"/>
    </font>
    <font>
      <i/>
      <sz val="11"/>
      <color theme="1"/>
      <name val="Verdana"/>
      <family val="2"/>
    </font>
    <font>
      <i/>
      <sz val="11"/>
      <name val="Verdana"/>
      <family val="2"/>
    </font>
    <font>
      <b/>
      <sz val="11"/>
      <color theme="1"/>
      <name val="Verdana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3" fillId="0" borderId="0" xfId="3" applyFont="1" applyAlignment="1">
      <alignment horizontal="left"/>
    </xf>
    <xf numFmtId="0" fontId="4" fillId="0" borderId="0" xfId="0" applyFont="1"/>
    <xf numFmtId="9" fontId="6" fillId="0" borderId="0" xfId="2" applyFont="1" applyFill="1" applyAlignment="1">
      <alignment horizontal="center"/>
    </xf>
    <xf numFmtId="0" fontId="7" fillId="0" borderId="0" xfId="3" applyFont="1" applyFill="1"/>
    <xf numFmtId="0" fontId="8" fillId="2" borderId="0" xfId="0" applyFont="1" applyFill="1" applyAlignment="1">
      <alignment horizontal="center"/>
    </xf>
    <xf numFmtId="0" fontId="6" fillId="3" borderId="0" xfId="3" applyFont="1" applyFill="1"/>
    <xf numFmtId="164" fontId="5" fillId="3" borderId="0" xfId="1" applyNumberFormat="1" applyFont="1" applyFill="1" applyAlignment="1">
      <alignment horizontal="left" indent="2"/>
    </xf>
    <xf numFmtId="164" fontId="4" fillId="0" borderId="0" xfId="1" applyNumberFormat="1" applyFont="1" applyFill="1"/>
    <xf numFmtId="164" fontId="4" fillId="0" borderId="0" xfId="1" applyNumberFormat="1" applyFont="1"/>
    <xf numFmtId="164" fontId="6" fillId="3" borderId="0" xfId="1" applyNumberFormat="1" applyFont="1" applyFill="1"/>
    <xf numFmtId="164" fontId="4" fillId="0" borderId="1" xfId="1" applyNumberFormat="1" applyFont="1" applyFill="1" applyBorder="1"/>
    <xf numFmtId="0" fontId="6" fillId="3" borderId="0" xfId="3" applyFont="1" applyFill="1" applyAlignment="1">
      <alignment horizontal="right"/>
    </xf>
    <xf numFmtId="9" fontId="4" fillId="0" borderId="0" xfId="2" applyFont="1" applyFill="1"/>
    <xf numFmtId="0" fontId="5" fillId="3" borderId="0" xfId="3" applyFont="1" applyFill="1" applyAlignment="1">
      <alignment horizontal="right"/>
    </xf>
    <xf numFmtId="164" fontId="4" fillId="2" borderId="1" xfId="1" applyNumberFormat="1" applyFont="1" applyFill="1" applyBorder="1"/>
    <xf numFmtId="9" fontId="9" fillId="0" borderId="0" xfId="2" applyFont="1"/>
    <xf numFmtId="164" fontId="5" fillId="3" borderId="0" xfId="1" applyNumberFormat="1" applyFont="1" applyFill="1" applyAlignment="1">
      <alignment horizontal="left" indent="4"/>
    </xf>
    <xf numFmtId="164" fontId="4" fillId="0" borderId="2" xfId="1" applyNumberFormat="1" applyFont="1" applyBorder="1"/>
    <xf numFmtId="164" fontId="5" fillId="3" borderId="0" xfId="1" applyNumberFormat="1" applyFont="1" applyFill="1"/>
    <xf numFmtId="164" fontId="6" fillId="3" borderId="0" xfId="1" applyNumberFormat="1" applyFont="1" applyFill="1" applyAlignment="1">
      <alignment horizontal="left" indent="1"/>
    </xf>
    <xf numFmtId="164" fontId="4" fillId="2" borderId="0" xfId="1" applyNumberFormat="1" applyFont="1" applyFill="1"/>
    <xf numFmtId="164" fontId="4" fillId="0" borderId="1" xfId="1" applyNumberFormat="1" applyFont="1" applyBorder="1"/>
    <xf numFmtId="0" fontId="10" fillId="3" borderId="0" xfId="3" applyFont="1" applyFill="1" applyAlignment="1">
      <alignment horizontal="right"/>
    </xf>
    <xf numFmtId="43" fontId="9" fillId="0" borderId="0" xfId="1" applyFont="1"/>
    <xf numFmtId="9" fontId="4" fillId="0" borderId="0" xfId="2" applyFont="1"/>
    <xf numFmtId="0" fontId="5" fillId="3" borderId="0" xfId="3" applyFont="1" applyFill="1"/>
    <xf numFmtId="164" fontId="4" fillId="0" borderId="0" xfId="0" applyNumberFormat="1" applyFont="1"/>
    <xf numFmtId="164" fontId="4" fillId="0" borderId="0" xfId="1" applyNumberFormat="1" applyFont="1" applyBorder="1"/>
    <xf numFmtId="164" fontId="4" fillId="0" borderId="3" xfId="1" applyNumberFormat="1" applyFont="1" applyBorder="1"/>
    <xf numFmtId="164" fontId="10" fillId="3" borderId="0" xfId="1" applyNumberFormat="1" applyFont="1" applyFill="1" applyAlignment="1">
      <alignment horizontal="right"/>
    </xf>
    <xf numFmtId="0" fontId="6" fillId="0" borderId="0" xfId="4" applyFont="1" applyFill="1" applyAlignment="1">
      <alignment horizontal="right"/>
    </xf>
    <xf numFmtId="165" fontId="4" fillId="0" borderId="0" xfId="2" applyNumberFormat="1" applyFont="1" applyFill="1"/>
    <xf numFmtId="0" fontId="4" fillId="0" borderId="0" xfId="0" applyFont="1" applyAlignment="1">
      <alignment horizontal="right"/>
    </xf>
    <xf numFmtId="9" fontId="4" fillId="2" borderId="0" xfId="2" applyFont="1" applyFill="1"/>
    <xf numFmtId="0" fontId="8" fillId="4" borderId="0" xfId="0" applyFont="1" applyFill="1" applyAlignment="1">
      <alignment horizontal="center"/>
    </xf>
    <xf numFmtId="14" fontId="5" fillId="0" borderId="0" xfId="3" applyNumberFormat="1" applyFont="1" applyAlignment="1">
      <alignment horizontal="right"/>
    </xf>
    <xf numFmtId="43" fontId="9" fillId="0" borderId="0" xfId="1" applyFont="1" applyFill="1"/>
    <xf numFmtId="0" fontId="11" fillId="0" borderId="0" xfId="0" applyFont="1"/>
    <xf numFmtId="164" fontId="4" fillId="0" borderId="0" xfId="1" applyNumberFormat="1" applyFont="1" applyAlignment="1">
      <alignment horizontal="left" indent="1"/>
    </xf>
    <xf numFmtId="164" fontId="11" fillId="0" borderId="0" xfId="0" applyNumberFormat="1" applyFont="1"/>
    <xf numFmtId="164" fontId="11" fillId="0" borderId="0" xfId="1" applyNumberFormat="1" applyFont="1" applyFill="1"/>
    <xf numFmtId="164" fontId="11" fillId="0" borderId="0" xfId="1" applyNumberFormat="1" applyFont="1"/>
    <xf numFmtId="43" fontId="4" fillId="0" borderId="0" xfId="0" applyNumberFormat="1" applyFont="1"/>
    <xf numFmtId="43" fontId="4" fillId="0" borderId="0" xfId="1" applyFont="1"/>
    <xf numFmtId="43" fontId="4" fillId="2" borderId="0" xfId="1" applyFont="1" applyFill="1"/>
    <xf numFmtId="164" fontId="4" fillId="2" borderId="0" xfId="0" applyNumberFormat="1" applyFont="1" applyFill="1"/>
    <xf numFmtId="0" fontId="4" fillId="0" borderId="0" xfId="0" applyFont="1" applyFill="1"/>
    <xf numFmtId="164" fontId="11" fillId="0" borderId="0" xfId="0" applyNumberFormat="1" applyFont="1" applyFill="1"/>
    <xf numFmtId="164" fontId="4" fillId="0" borderId="0" xfId="0" applyNumberFormat="1" applyFont="1" applyFill="1"/>
    <xf numFmtId="43" fontId="4" fillId="0" borderId="0" xfId="1" applyFont="1" applyFill="1"/>
    <xf numFmtId="0" fontId="9" fillId="0" borderId="0" xfId="0" applyFont="1"/>
    <xf numFmtId="9" fontId="9" fillId="0" borderId="0" xfId="2" applyFont="1" applyFill="1"/>
    <xf numFmtId="164" fontId="9" fillId="0" borderId="0" xfId="2" applyNumberFormat="1" applyFont="1" applyFill="1"/>
    <xf numFmtId="43" fontId="0" fillId="0" borderId="0" xfId="1" applyFont="1"/>
    <xf numFmtId="164" fontId="4" fillId="5" borderId="0" xfId="1" applyNumberFormat="1" applyFont="1" applyFill="1"/>
    <xf numFmtId="164" fontId="4" fillId="5" borderId="1" xfId="1" applyNumberFormat="1" applyFont="1" applyFill="1" applyBorder="1"/>
    <xf numFmtId="164" fontId="12" fillId="5" borderId="0" xfId="1" applyNumberFormat="1" applyFont="1" applyFill="1" applyBorder="1" applyAlignment="1"/>
    <xf numFmtId="164" fontId="12" fillId="5" borderId="0" xfId="5" applyNumberFormat="1" applyFont="1" applyFill="1" applyBorder="1" applyAlignment="1"/>
  </cellXfs>
  <cellStyles count="6">
    <cellStyle name="Comma" xfId="1" builtinId="3"/>
    <cellStyle name="Normal" xfId="0" builtinId="0"/>
    <cellStyle name="Normal 2 2" xfId="4" xr:uid="{21E6B468-61E1-4CCD-B280-8C2578F9099A}"/>
    <cellStyle name="Normal 242" xfId="3" xr:uid="{DABF13BD-FEB9-491D-B6F6-26D2C1B2B05B}"/>
    <cellStyle name="Normal_2009-09 CF Model - Olinger Group" xfId="5" xr:uid="{B16C5BFC-9A30-4CF8-A93C-0EDBF63DB38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Monthly</a:t>
            </a:r>
            <a:r>
              <a:rPr lang="en-US" b="1" baseline="0"/>
              <a:t> Net Income $, Change in Trade Capital $, and Operating Cash Flow $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Data'!$A$2</c:f>
              <c:strCache>
                <c:ptCount val="1"/>
                <c:pt idx="0">
                  <c:v> Monthly Net Income $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 Data'!$B$1:$AK$1</c:f>
              <c:strCache>
                <c:ptCount val="36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  <c:pt idx="12">
                  <c:v>2020-01</c:v>
                </c:pt>
                <c:pt idx="13">
                  <c:v>2020-02</c:v>
                </c:pt>
                <c:pt idx="14">
                  <c:v>2020-03</c:v>
                </c:pt>
                <c:pt idx="15">
                  <c:v>2020-04</c:v>
                </c:pt>
                <c:pt idx="16">
                  <c:v>2020-05</c:v>
                </c:pt>
                <c:pt idx="17">
                  <c:v>2020-06</c:v>
                </c:pt>
                <c:pt idx="18">
                  <c:v>2020-07</c:v>
                </c:pt>
                <c:pt idx="19">
                  <c:v>2020-08</c:v>
                </c:pt>
                <c:pt idx="20">
                  <c:v>2020-09</c:v>
                </c:pt>
                <c:pt idx="21">
                  <c:v>2020-10</c:v>
                </c:pt>
                <c:pt idx="22">
                  <c:v>2020-11</c:v>
                </c:pt>
                <c:pt idx="23">
                  <c:v>2020-12</c:v>
                </c:pt>
                <c:pt idx="24">
                  <c:v>2021-01</c:v>
                </c:pt>
                <c:pt idx="25">
                  <c:v>2021-02</c:v>
                </c:pt>
                <c:pt idx="26">
                  <c:v>2021-03</c:v>
                </c:pt>
                <c:pt idx="27">
                  <c:v>2021-04</c:v>
                </c:pt>
                <c:pt idx="28">
                  <c:v>2021-05</c:v>
                </c:pt>
                <c:pt idx="29">
                  <c:v>2021-06</c:v>
                </c:pt>
                <c:pt idx="30">
                  <c:v>2021-07</c:v>
                </c:pt>
                <c:pt idx="31">
                  <c:v>2021-08</c:v>
                </c:pt>
                <c:pt idx="32">
                  <c:v>2021-09</c:v>
                </c:pt>
                <c:pt idx="33">
                  <c:v>2021-10</c:v>
                </c:pt>
                <c:pt idx="34">
                  <c:v>2021-11</c:v>
                </c:pt>
                <c:pt idx="35">
                  <c:v>2021-12</c:v>
                </c:pt>
              </c:strCache>
            </c:strRef>
          </c:cat>
          <c:val>
            <c:numRef>
              <c:f>'Graph Data'!$B$2:$AK$2</c:f>
              <c:numCache>
                <c:formatCode>_(* #,##0.00_);_(* \(#,##0.00\);_(* "-"??_);_(@_)</c:formatCode>
                <c:ptCount val="3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1-42DC-9D62-397EB4C2FC55}"/>
            </c:ext>
          </c:extLst>
        </c:ser>
        <c:ser>
          <c:idx val="1"/>
          <c:order val="1"/>
          <c:tx>
            <c:strRef>
              <c:f>'Graph Data'!$A$3</c:f>
              <c:strCache>
                <c:ptCount val="1"/>
                <c:pt idx="0">
                  <c:v> Change in Trade Capital $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 Data'!$B$1:$AK$1</c:f>
              <c:strCache>
                <c:ptCount val="36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  <c:pt idx="12">
                  <c:v>2020-01</c:v>
                </c:pt>
                <c:pt idx="13">
                  <c:v>2020-02</c:v>
                </c:pt>
                <c:pt idx="14">
                  <c:v>2020-03</c:v>
                </c:pt>
                <c:pt idx="15">
                  <c:v>2020-04</c:v>
                </c:pt>
                <c:pt idx="16">
                  <c:v>2020-05</c:v>
                </c:pt>
                <c:pt idx="17">
                  <c:v>2020-06</c:v>
                </c:pt>
                <c:pt idx="18">
                  <c:v>2020-07</c:v>
                </c:pt>
                <c:pt idx="19">
                  <c:v>2020-08</c:v>
                </c:pt>
                <c:pt idx="20">
                  <c:v>2020-09</c:v>
                </c:pt>
                <c:pt idx="21">
                  <c:v>2020-10</c:v>
                </c:pt>
                <c:pt idx="22">
                  <c:v>2020-11</c:v>
                </c:pt>
                <c:pt idx="23">
                  <c:v>2020-12</c:v>
                </c:pt>
                <c:pt idx="24">
                  <c:v>2021-01</c:v>
                </c:pt>
                <c:pt idx="25">
                  <c:v>2021-02</c:v>
                </c:pt>
                <c:pt idx="26">
                  <c:v>2021-03</c:v>
                </c:pt>
                <c:pt idx="27">
                  <c:v>2021-04</c:v>
                </c:pt>
                <c:pt idx="28">
                  <c:v>2021-05</c:v>
                </c:pt>
                <c:pt idx="29">
                  <c:v>2021-06</c:v>
                </c:pt>
                <c:pt idx="30">
                  <c:v>2021-07</c:v>
                </c:pt>
                <c:pt idx="31">
                  <c:v>2021-08</c:v>
                </c:pt>
                <c:pt idx="32">
                  <c:v>2021-09</c:v>
                </c:pt>
                <c:pt idx="33">
                  <c:v>2021-10</c:v>
                </c:pt>
                <c:pt idx="34">
                  <c:v>2021-11</c:v>
                </c:pt>
                <c:pt idx="35">
                  <c:v>2021-12</c:v>
                </c:pt>
              </c:strCache>
            </c:strRef>
          </c:cat>
          <c:val>
            <c:numRef>
              <c:f>'Graph Data'!$B$3:$AK$3</c:f>
              <c:numCache>
                <c:formatCode>_(* #,##0.00_);_(* \(#,##0.00\);_(* "-"??_);_(@_)</c:formatCode>
                <c:ptCount val="3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E1-42DC-9D62-397EB4C2F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2099800"/>
        <c:axId val="462098160"/>
      </c:barChart>
      <c:lineChart>
        <c:grouping val="standard"/>
        <c:varyColors val="0"/>
        <c:ser>
          <c:idx val="2"/>
          <c:order val="2"/>
          <c:tx>
            <c:strRef>
              <c:f>'Graph Data'!$A$4</c:f>
              <c:strCache>
                <c:ptCount val="1"/>
                <c:pt idx="0">
                  <c:v> Operating Cash Flow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'Graph Data'!$B$1:$AK$1</c:f>
              <c:strCache>
                <c:ptCount val="36"/>
                <c:pt idx="0">
                  <c:v>2019-01</c:v>
                </c:pt>
                <c:pt idx="1">
                  <c:v>2019-02</c:v>
                </c:pt>
                <c:pt idx="2">
                  <c:v>2019-03</c:v>
                </c:pt>
                <c:pt idx="3">
                  <c:v>2019-04</c:v>
                </c:pt>
                <c:pt idx="4">
                  <c:v>2019-05</c:v>
                </c:pt>
                <c:pt idx="5">
                  <c:v>2019-06</c:v>
                </c:pt>
                <c:pt idx="6">
                  <c:v>2019-07</c:v>
                </c:pt>
                <c:pt idx="7">
                  <c:v>2019-08</c:v>
                </c:pt>
                <c:pt idx="8">
                  <c:v>2019-09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  <c:pt idx="12">
                  <c:v>2020-01</c:v>
                </c:pt>
                <c:pt idx="13">
                  <c:v>2020-02</c:v>
                </c:pt>
                <c:pt idx="14">
                  <c:v>2020-03</c:v>
                </c:pt>
                <c:pt idx="15">
                  <c:v>2020-04</c:v>
                </c:pt>
                <c:pt idx="16">
                  <c:v>2020-05</c:v>
                </c:pt>
                <c:pt idx="17">
                  <c:v>2020-06</c:v>
                </c:pt>
                <c:pt idx="18">
                  <c:v>2020-07</c:v>
                </c:pt>
                <c:pt idx="19">
                  <c:v>2020-08</c:v>
                </c:pt>
                <c:pt idx="20">
                  <c:v>2020-09</c:v>
                </c:pt>
                <c:pt idx="21">
                  <c:v>2020-10</c:v>
                </c:pt>
                <c:pt idx="22">
                  <c:v>2020-11</c:v>
                </c:pt>
                <c:pt idx="23">
                  <c:v>2020-12</c:v>
                </c:pt>
                <c:pt idx="24">
                  <c:v>2021-01</c:v>
                </c:pt>
                <c:pt idx="25">
                  <c:v>2021-02</c:v>
                </c:pt>
                <c:pt idx="26">
                  <c:v>2021-03</c:v>
                </c:pt>
                <c:pt idx="27">
                  <c:v>2021-04</c:v>
                </c:pt>
                <c:pt idx="28">
                  <c:v>2021-05</c:v>
                </c:pt>
                <c:pt idx="29">
                  <c:v>2021-06</c:v>
                </c:pt>
                <c:pt idx="30">
                  <c:v>2021-07</c:v>
                </c:pt>
                <c:pt idx="31">
                  <c:v>2021-08</c:v>
                </c:pt>
                <c:pt idx="32">
                  <c:v>2021-09</c:v>
                </c:pt>
                <c:pt idx="33">
                  <c:v>2021-10</c:v>
                </c:pt>
                <c:pt idx="34">
                  <c:v>2021-11</c:v>
                </c:pt>
                <c:pt idx="35">
                  <c:v>2021-12</c:v>
                </c:pt>
              </c:strCache>
            </c:strRef>
          </c:cat>
          <c:val>
            <c:numRef>
              <c:f>'Graph Data'!$B$4:$AK$4</c:f>
              <c:numCache>
                <c:formatCode>_(* #,##0.00_);_(* \(#,##0.00\);_(* "-"??_);_(@_)</c:formatCode>
                <c:ptCount val="3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E1-42DC-9D62-397EB4C2F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099800"/>
        <c:axId val="462098160"/>
      </c:lineChart>
      <c:catAx>
        <c:axId val="46209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098160"/>
        <c:crosses val="autoZero"/>
        <c:auto val="1"/>
        <c:lblAlgn val="ctr"/>
        <c:lblOffset val="100"/>
        <c:noMultiLvlLbl val="0"/>
      </c:catAx>
      <c:valAx>
        <c:axId val="46209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099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21</xdr:col>
      <xdr:colOff>171450</xdr:colOff>
      <xdr:row>27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49F31E-E2A7-4BE0-B3BF-9E63E1A79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data/Private%20Label%20Intl/Consulting/Remote%20Sessions/Call%20%231/2019-11%20CF%20Model%20-%20Private%20Label%20Internat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2%20month%20cash%20flow%20statement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Agenda"/>
      <sheetName val="Dashboard"/>
      <sheetName val="Thinking Model"/>
      <sheetName val="Trend Review"/>
      <sheetName val="Hidden Sheet"/>
      <sheetName val="Summary View"/>
      <sheetName val="P&amp;L"/>
      <sheetName val="R3"/>
      <sheetName val="R12"/>
      <sheetName val="BS"/>
      <sheetName val="CF"/>
      <sheetName val="Segment R12 PL"/>
      <sheetName val="AZ"/>
      <sheetName val="CA"/>
      <sheetName val="ID"/>
      <sheetName val="NV"/>
      <sheetName val="TX"/>
      <sheetName val="WA"/>
      <sheetName val="GGM Graph"/>
      <sheetName val="LER Graph"/>
      <sheetName val="CF Graph"/>
      <sheetName val="R12 Graph"/>
      <sheetName val="Graph Data"/>
      <sheetName val="PT"/>
      <sheetName val="QBOBS"/>
      <sheetName val="QBOPL"/>
      <sheetName val="Class P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0"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 t="e">
            <v>#DIV/0!</v>
          </cell>
          <cell r="S40" t="e">
            <v>#DIV/0!</v>
          </cell>
          <cell r="T40" t="e">
            <v>#DIV/0!</v>
          </cell>
          <cell r="U40" t="e">
            <v>#DIV/0!</v>
          </cell>
          <cell r="V40" t="e">
            <v>#DIV/0!</v>
          </cell>
          <cell r="W40" t="e">
            <v>#DIV/0!</v>
          </cell>
          <cell r="X40" t="e">
            <v>#DIV/0!</v>
          </cell>
          <cell r="Y40" t="e">
            <v>#DIV/0!</v>
          </cell>
          <cell r="Z40" t="e">
            <v>#DIV/0!</v>
          </cell>
          <cell r="AA40" t="e">
            <v>#DIV/0!</v>
          </cell>
          <cell r="AB40" t="e">
            <v>#DIV/0!</v>
          </cell>
          <cell r="AC40" t="e">
            <v>#DIV/0!</v>
          </cell>
          <cell r="AD40" t="e">
            <v>#DIV/0!</v>
          </cell>
          <cell r="AE40" t="e">
            <v>#DIV/0!</v>
          </cell>
          <cell r="AF40" t="e">
            <v>#DIV/0!</v>
          </cell>
          <cell r="AG40" t="e">
            <v>#DIV/0!</v>
          </cell>
          <cell r="AH40" t="e">
            <v>#DIV/0!</v>
          </cell>
          <cell r="AI40" t="e">
            <v>#DIV/0!</v>
          </cell>
          <cell r="AJ40" t="e">
            <v>#DIV/0!</v>
          </cell>
          <cell r="AK40" t="e">
            <v>#DIV/0!</v>
          </cell>
          <cell r="AL40" t="e">
            <v>#DIV/0!</v>
          </cell>
          <cell r="AM40" t="e">
            <v>#DIV/0!</v>
          </cell>
          <cell r="AN40" t="e">
            <v>#DIV/0!</v>
          </cell>
          <cell r="AO40" t="e">
            <v>#DIV/0!</v>
          </cell>
          <cell r="AP40" t="e">
            <v>#DIV/0!</v>
          </cell>
          <cell r="AQ40" t="e">
            <v>#DIV/0!</v>
          </cell>
          <cell r="AR40" t="e">
            <v>#DIV/0!</v>
          </cell>
          <cell r="AS40" t="e">
            <v>#DIV/0!</v>
          </cell>
          <cell r="AT40" t="e">
            <v>#DIV/0!</v>
          </cell>
          <cell r="AU40" t="e">
            <v>#DIV/0!</v>
          </cell>
          <cell r="AV40" t="e">
            <v>#DIV/0!</v>
          </cell>
          <cell r="AW40" t="e">
            <v>#DIV/0!</v>
          </cell>
          <cell r="AX40" t="e">
            <v>#DIV/0!</v>
          </cell>
          <cell r="AY40" t="e">
            <v>#DIV/0!</v>
          </cell>
          <cell r="AZ40" t="e">
            <v>#DIV/0!</v>
          </cell>
          <cell r="BA40" t="e">
            <v>#DIV/0!</v>
          </cell>
          <cell r="BB40" t="e">
            <v>#DIV/0!</v>
          </cell>
          <cell r="BC40" t="e">
            <v>#DIV/0!</v>
          </cell>
          <cell r="BD40" t="e">
            <v>#DIV/0!</v>
          </cell>
          <cell r="BE40" t="e">
            <v>#DIV/0!</v>
          </cell>
          <cell r="BF40" t="e">
            <v>#DIV/0!</v>
          </cell>
          <cell r="BG40" t="e">
            <v>#DIV/0!</v>
          </cell>
          <cell r="BH40" t="e">
            <v>#DIV/0!</v>
          </cell>
          <cell r="BI40" t="e">
            <v>#DIV/0!</v>
          </cell>
          <cell r="BJ40" t="e">
            <v>#DIV/0!</v>
          </cell>
          <cell r="BK40" t="e">
            <v>#DIV/0!</v>
          </cell>
          <cell r="BL40" t="e">
            <v>#DIV/0!</v>
          </cell>
          <cell r="BM40" t="e">
            <v>#DIV/0!</v>
          </cell>
          <cell r="BN40" t="e">
            <v>#DIV/0!</v>
          </cell>
          <cell r="BO40" t="e">
            <v>#DIV/0!</v>
          </cell>
          <cell r="BP40" t="e">
            <v>#DIV/0!</v>
          </cell>
          <cell r="BQ40" t="e">
            <v>#DIV/0!</v>
          </cell>
          <cell r="BR40" t="e">
            <v>#DIV/0!</v>
          </cell>
          <cell r="BS40" t="e">
            <v>#DIV/0!</v>
          </cell>
          <cell r="BT40" t="str">
            <v>Forecast</v>
          </cell>
          <cell r="BU40" t="str">
            <v>Forecast</v>
          </cell>
          <cell r="BV40" t="str">
            <v>Forecast</v>
          </cell>
          <cell r="BW40" t="str">
            <v>Forecast</v>
          </cell>
          <cell r="BX40" t="str">
            <v>Forecast</v>
          </cell>
          <cell r="BY40" t="str">
            <v>Forecast</v>
          </cell>
          <cell r="BZ40" t="str">
            <v>Forecast</v>
          </cell>
          <cell r="CA40" t="str">
            <v>Forecast</v>
          </cell>
          <cell r="CB40" t="str">
            <v>Forecast</v>
          </cell>
          <cell r="CC40" t="str">
            <v>Forecast</v>
          </cell>
          <cell r="CD40" t="str">
            <v>Forecast</v>
          </cell>
          <cell r="CE40" t="str">
            <v>Forecast</v>
          </cell>
          <cell r="CF40" t="str">
            <v>Forecast</v>
          </cell>
          <cell r="CG40" t="str">
            <v>Forecast</v>
          </cell>
        </row>
        <row r="41">
          <cell r="B41" t="str">
            <v>2014-01</v>
          </cell>
          <cell r="C41" t="str">
            <v>2014-02</v>
          </cell>
          <cell r="D41" t="str">
            <v>2014-03</v>
          </cell>
          <cell r="E41" t="str">
            <v>2014-04</v>
          </cell>
          <cell r="F41" t="str">
            <v>2014-05</v>
          </cell>
          <cell r="G41" t="str">
            <v>2014-06</v>
          </cell>
          <cell r="H41" t="str">
            <v>2014-07</v>
          </cell>
          <cell r="I41" t="str">
            <v>2014-08</v>
          </cell>
          <cell r="J41" t="str">
            <v>2014-09</v>
          </cell>
          <cell r="K41" t="str">
            <v>2014-10</v>
          </cell>
          <cell r="L41" t="str">
            <v>2014-11</v>
          </cell>
          <cell r="M41" t="str">
            <v>2014-12</v>
          </cell>
          <cell r="N41" t="str">
            <v>2015-01</v>
          </cell>
          <cell r="O41" t="str">
            <v>2015-02</v>
          </cell>
          <cell r="P41" t="str">
            <v>2015-03</v>
          </cell>
          <cell r="Q41" t="str">
            <v>2015-04</v>
          </cell>
          <cell r="R41" t="str">
            <v>2015-05</v>
          </cell>
          <cell r="S41" t="str">
            <v>2015-06</v>
          </cell>
          <cell r="T41" t="str">
            <v>2015-07</v>
          </cell>
          <cell r="U41" t="str">
            <v>2015-08</v>
          </cell>
          <cell r="V41" t="str">
            <v>2015-09</v>
          </cell>
          <cell r="W41" t="str">
            <v>2015-10</v>
          </cell>
          <cell r="X41" t="str">
            <v>2015-11</v>
          </cell>
          <cell r="Y41" t="str">
            <v>2015-12</v>
          </cell>
          <cell r="Z41" t="str">
            <v>2016-01</v>
          </cell>
          <cell r="AA41" t="str">
            <v>2016-02</v>
          </cell>
          <cell r="AB41" t="str">
            <v>2016-03</v>
          </cell>
          <cell r="AC41" t="str">
            <v>2016-04</v>
          </cell>
          <cell r="AD41" t="str">
            <v>2016-05</v>
          </cell>
          <cell r="AE41" t="str">
            <v>2016-06</v>
          </cell>
          <cell r="AF41" t="str">
            <v>2016-07</v>
          </cell>
          <cell r="AG41" t="str">
            <v>2016-08</v>
          </cell>
          <cell r="AH41" t="str">
            <v>2016-09</v>
          </cell>
          <cell r="AI41" t="str">
            <v>2016-10</v>
          </cell>
          <cell r="AJ41" t="str">
            <v>2016-11</v>
          </cell>
          <cell r="AK41" t="str">
            <v>2016-12</v>
          </cell>
          <cell r="AL41" t="str">
            <v>2017-01</v>
          </cell>
          <cell r="AM41" t="str">
            <v>2017-02</v>
          </cell>
          <cell r="AN41" t="str">
            <v>2017-03</v>
          </cell>
          <cell r="AO41" t="str">
            <v>2017-04</v>
          </cell>
          <cell r="AP41" t="str">
            <v>2017-05</v>
          </cell>
          <cell r="AQ41" t="str">
            <v>2017-06</v>
          </cell>
          <cell r="AR41" t="str">
            <v>2017-07</v>
          </cell>
          <cell r="AS41" t="str">
            <v>2017-08</v>
          </cell>
          <cell r="AT41" t="str">
            <v>2017-09</v>
          </cell>
          <cell r="AU41" t="str">
            <v>2017-10</v>
          </cell>
          <cell r="AV41" t="str">
            <v>2017-11</v>
          </cell>
          <cell r="AW41" t="str">
            <v>2017-12</v>
          </cell>
          <cell r="AX41" t="str">
            <v>2018-01</v>
          </cell>
          <cell r="AY41" t="str">
            <v>2018-02</v>
          </cell>
          <cell r="AZ41" t="str">
            <v>2018-03</v>
          </cell>
          <cell r="BA41" t="str">
            <v>2018-04</v>
          </cell>
          <cell r="BB41" t="str">
            <v>2018-05</v>
          </cell>
          <cell r="BC41" t="str">
            <v>2018-06</v>
          </cell>
          <cell r="BD41" t="str">
            <v>2018-07</v>
          </cell>
          <cell r="BE41" t="str">
            <v>2018-08</v>
          </cell>
          <cell r="BF41" t="str">
            <v>2018-09</v>
          </cell>
          <cell r="BG41" t="str">
            <v>2018-10</v>
          </cell>
          <cell r="BH41" t="str">
            <v>2018-11</v>
          </cell>
          <cell r="BI41" t="str">
            <v>2018-12</v>
          </cell>
          <cell r="BJ41" t="str">
            <v>2019-01</v>
          </cell>
          <cell r="BK41" t="str">
            <v>2019-02</v>
          </cell>
          <cell r="BL41" t="str">
            <v>2019-03</v>
          </cell>
          <cell r="BM41" t="str">
            <v>2019-04</v>
          </cell>
          <cell r="BN41" t="str">
            <v>2019-05</v>
          </cell>
          <cell r="BO41" t="str">
            <v>2019-06</v>
          </cell>
          <cell r="BP41" t="str">
            <v>2019-07</v>
          </cell>
          <cell r="BQ41" t="str">
            <v>2019-08</v>
          </cell>
          <cell r="BR41" t="str">
            <v>2019-09</v>
          </cell>
          <cell r="BS41" t="str">
            <v>2019-10</v>
          </cell>
          <cell r="BT41" t="str">
            <v>2019-11</v>
          </cell>
          <cell r="BU41" t="str">
            <v>2019-12</v>
          </cell>
          <cell r="BV41" t="str">
            <v>2020-01</v>
          </cell>
          <cell r="BW41" t="str">
            <v>2020-02</v>
          </cell>
          <cell r="BX41" t="str">
            <v>2020-03</v>
          </cell>
          <cell r="BY41" t="str">
            <v>2020-04</v>
          </cell>
          <cell r="BZ41" t="str">
            <v>2020-05</v>
          </cell>
          <cell r="CA41" t="str">
            <v>2020-06</v>
          </cell>
          <cell r="CB41" t="str">
            <v>2020-07</v>
          </cell>
          <cell r="CC41" t="str">
            <v>2020-08</v>
          </cell>
          <cell r="CD41" t="str">
            <v>2020-09</v>
          </cell>
          <cell r="CE41" t="str">
            <v>2020-10</v>
          </cell>
          <cell r="CF41" t="str">
            <v>2020-11</v>
          </cell>
          <cell r="CG41" t="str">
            <v>2020-12</v>
          </cell>
        </row>
        <row r="42">
          <cell r="A42" t="str">
            <v>Rolling 12 Months</v>
          </cell>
        </row>
        <row r="43">
          <cell r="A43" t="str">
            <v>Revenue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409176.78</v>
          </cell>
          <cell r="BK43">
            <v>533779.24</v>
          </cell>
          <cell r="BL43">
            <v>581608.54</v>
          </cell>
          <cell r="BM43">
            <v>758148.27</v>
          </cell>
          <cell r="BN43">
            <v>758148.27</v>
          </cell>
          <cell r="BO43">
            <v>1168242.28</v>
          </cell>
          <cell r="BP43">
            <v>1482921.13</v>
          </cell>
          <cell r="BQ43">
            <v>1511007.21</v>
          </cell>
          <cell r="BR43">
            <v>1524227.21</v>
          </cell>
          <cell r="BS43">
            <v>1536527.21</v>
          </cell>
          <cell r="BT43">
            <v>1536527.21</v>
          </cell>
          <cell r="BU43">
            <v>1536527.21</v>
          </cell>
          <cell r="BV43">
            <v>1556986.0490000001</v>
          </cell>
          <cell r="BW43">
            <v>1563216.1720000003</v>
          </cell>
          <cell r="BX43">
            <v>1565607.6369999999</v>
          </cell>
          <cell r="BY43">
            <v>1574434.6234999998</v>
          </cell>
          <cell r="BZ43">
            <v>1574434.6234999998</v>
          </cell>
          <cell r="CA43">
            <v>1594939.324</v>
          </cell>
          <cell r="CB43">
            <v>1610673.2665000001</v>
          </cell>
          <cell r="CC43">
            <v>1612077.5705000001</v>
          </cell>
          <cell r="CD43">
            <v>1612738.5705000001</v>
          </cell>
          <cell r="CE43">
            <v>1613353.5705000001</v>
          </cell>
          <cell r="CF43">
            <v>1613353.5705000001</v>
          </cell>
          <cell r="CG43">
            <v>1613353.5705000001</v>
          </cell>
        </row>
        <row r="45">
          <cell r="A45" t="str">
            <v>Cost of Goods Sold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98142.06</v>
          </cell>
          <cell r="BQ45">
            <v>352904.97</v>
          </cell>
          <cell r="BR45">
            <v>357614.44999999995</v>
          </cell>
          <cell r="BS45">
            <v>374110.13999999996</v>
          </cell>
          <cell r="BT45">
            <v>374110.13999999996</v>
          </cell>
          <cell r="BU45">
            <v>374110.13999999996</v>
          </cell>
          <cell r="BV45">
            <v>520186.25045999995</v>
          </cell>
          <cell r="BW45">
            <v>564669.32867999992</v>
          </cell>
          <cell r="BX45">
            <v>581744.38877999992</v>
          </cell>
          <cell r="BY45">
            <v>644769.07238999987</v>
          </cell>
          <cell r="BZ45">
            <v>644769.07238999987</v>
          </cell>
          <cell r="CA45">
            <v>791172.63395999989</v>
          </cell>
          <cell r="CB45">
            <v>805370.92340999993</v>
          </cell>
          <cell r="CC45">
            <v>560634.74396999995</v>
          </cell>
          <cell r="CD45">
            <v>560644.80397000001</v>
          </cell>
          <cell r="CE45">
            <v>548540.21397000004</v>
          </cell>
          <cell r="CF45">
            <v>548540.21397000004</v>
          </cell>
          <cell r="CG45">
            <v>548540.21397000004</v>
          </cell>
        </row>
        <row r="47">
          <cell r="A47" t="str">
            <v>Gross Margin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409176.78</v>
          </cell>
          <cell r="BK47">
            <v>533779.24</v>
          </cell>
          <cell r="BL47">
            <v>581608.54</v>
          </cell>
          <cell r="BM47">
            <v>758148.27</v>
          </cell>
          <cell r="BN47">
            <v>758148.27</v>
          </cell>
          <cell r="BO47">
            <v>1168242.28</v>
          </cell>
          <cell r="BP47">
            <v>1384779.0699999998</v>
          </cell>
          <cell r="BQ47">
            <v>1158102.24</v>
          </cell>
          <cell r="BR47">
            <v>1166612.76</v>
          </cell>
          <cell r="BS47">
            <v>1162417.07</v>
          </cell>
          <cell r="BT47">
            <v>1162417.07</v>
          </cell>
          <cell r="BU47">
            <v>1162417.07</v>
          </cell>
          <cell r="BV47">
            <v>1036799.7985400001</v>
          </cell>
          <cell r="BW47">
            <v>998546.84332000033</v>
          </cell>
          <cell r="BX47">
            <v>983863.24821999995</v>
          </cell>
          <cell r="BY47">
            <v>929665.55110999988</v>
          </cell>
          <cell r="BZ47">
            <v>929665.55110999988</v>
          </cell>
          <cell r="CA47">
            <v>803766.69004000013</v>
          </cell>
          <cell r="CB47">
            <v>805302.34309000021</v>
          </cell>
          <cell r="CC47">
            <v>1051442.8265300002</v>
          </cell>
          <cell r="CD47">
            <v>1052093.7665300001</v>
          </cell>
          <cell r="CE47">
            <v>1064813.35653</v>
          </cell>
          <cell r="CF47">
            <v>1064813.35653</v>
          </cell>
          <cell r="CG47">
            <v>1064813.35653</v>
          </cell>
        </row>
        <row r="48">
          <cell r="A48" t="str">
            <v>as a % of sales</v>
          </cell>
          <cell r="M48" t="e">
            <v>#DIV/0!</v>
          </cell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  <cell r="U48" t="e">
            <v>#DIV/0!</v>
          </cell>
          <cell r="V48" t="e">
            <v>#DIV/0!</v>
          </cell>
          <cell r="W48" t="e">
            <v>#DIV/0!</v>
          </cell>
          <cell r="X48" t="e">
            <v>#DIV/0!</v>
          </cell>
          <cell r="Y48" t="e">
            <v>#DIV/0!</v>
          </cell>
          <cell r="Z48" t="e">
            <v>#DIV/0!</v>
          </cell>
          <cell r="AA48" t="e">
            <v>#DIV/0!</v>
          </cell>
          <cell r="AB48" t="e">
            <v>#DIV/0!</v>
          </cell>
          <cell r="AC48" t="e">
            <v>#DIV/0!</v>
          </cell>
          <cell r="AD48" t="e">
            <v>#DIV/0!</v>
          </cell>
          <cell r="AE48" t="e">
            <v>#DIV/0!</v>
          </cell>
          <cell r="AF48" t="e">
            <v>#DIV/0!</v>
          </cell>
          <cell r="AG48" t="e">
            <v>#DIV/0!</v>
          </cell>
          <cell r="AH48" t="e">
            <v>#DIV/0!</v>
          </cell>
          <cell r="AI48" t="e">
            <v>#DIV/0!</v>
          </cell>
          <cell r="AJ48" t="e">
            <v>#DIV/0!</v>
          </cell>
          <cell r="AK48" t="e">
            <v>#DIV/0!</v>
          </cell>
          <cell r="AL48" t="e">
            <v>#DIV/0!</v>
          </cell>
          <cell r="AM48" t="e">
            <v>#DIV/0!</v>
          </cell>
          <cell r="AN48" t="e">
            <v>#DIV/0!</v>
          </cell>
          <cell r="AO48" t="e">
            <v>#DIV/0!</v>
          </cell>
          <cell r="AP48" t="e">
            <v>#DIV/0!</v>
          </cell>
          <cell r="AQ48" t="e">
            <v>#DIV/0!</v>
          </cell>
          <cell r="AR48" t="e">
            <v>#DIV/0!</v>
          </cell>
          <cell r="AS48" t="e">
            <v>#DIV/0!</v>
          </cell>
          <cell r="AT48" t="e">
            <v>#DIV/0!</v>
          </cell>
          <cell r="AU48" t="e">
            <v>#DIV/0!</v>
          </cell>
          <cell r="AV48" t="e">
            <v>#DIV/0!</v>
          </cell>
          <cell r="AW48" t="e">
            <v>#DIV/0!</v>
          </cell>
          <cell r="AX48" t="e">
            <v>#DIV/0!</v>
          </cell>
          <cell r="AY48" t="e">
            <v>#DIV/0!</v>
          </cell>
          <cell r="AZ48" t="e">
            <v>#DIV/0!</v>
          </cell>
          <cell r="BA48" t="e">
            <v>#DIV/0!</v>
          </cell>
          <cell r="BB48" t="e">
            <v>#DIV/0!</v>
          </cell>
          <cell r="BC48" t="e">
            <v>#DIV/0!</v>
          </cell>
          <cell r="BD48" t="e">
            <v>#DIV/0!</v>
          </cell>
          <cell r="BE48" t="e">
            <v>#DIV/0!</v>
          </cell>
          <cell r="BF48" t="e">
            <v>#DIV/0!</v>
          </cell>
          <cell r="BG48" t="e">
            <v>#DIV/0!</v>
          </cell>
          <cell r="BH48" t="e">
            <v>#DIV/0!</v>
          </cell>
          <cell r="BI48" t="e">
            <v>#DIV/0!</v>
          </cell>
          <cell r="BJ48">
            <v>1</v>
          </cell>
          <cell r="BK48">
            <v>1</v>
          </cell>
          <cell r="BL48">
            <v>1</v>
          </cell>
          <cell r="BM48">
            <v>1</v>
          </cell>
          <cell r="BN48">
            <v>1</v>
          </cell>
          <cell r="BO48">
            <v>1</v>
          </cell>
          <cell r="BP48">
            <v>0.93381842229195289</v>
          </cell>
          <cell r="BQ48">
            <v>0.76644388745173497</v>
          </cell>
          <cell r="BR48">
            <v>0.76537982811630823</v>
          </cell>
          <cell r="BS48">
            <v>0.7565222811771749</v>
          </cell>
          <cell r="BT48">
            <v>0.7565222811771749</v>
          </cell>
          <cell r="BU48">
            <v>0.7565222811771749</v>
          </cell>
          <cell r="BV48">
            <v>0.66590179096717139</v>
          </cell>
          <cell r="BW48">
            <v>0.63877719614584449</v>
          </cell>
          <cell r="BX48">
            <v>0.62842261686029321</v>
          </cell>
          <cell r="BY48">
            <v>0.59047580460555082</v>
          </cell>
          <cell r="BZ48">
            <v>0.59047580460555082</v>
          </cell>
          <cell r="CA48">
            <v>0.5039481301546993</v>
          </cell>
          <cell r="CB48">
            <v>0.49997871066670502</v>
          </cell>
          <cell r="CC48">
            <v>0.6522284322856039</v>
          </cell>
          <cell r="CD48">
            <v>0.65236473274389273</v>
          </cell>
          <cell r="CE48">
            <v>0.65999999999999992</v>
          </cell>
          <cell r="CF48">
            <v>0.65999999999999992</v>
          </cell>
          <cell r="CG48">
            <v>0.65999999999999992</v>
          </cell>
        </row>
        <row r="50">
          <cell r="A50" t="str">
            <v>Direct labor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61000</v>
          </cell>
          <cell r="BU50">
            <v>122000</v>
          </cell>
          <cell r="BV50">
            <v>183000</v>
          </cell>
          <cell r="BW50">
            <v>244000</v>
          </cell>
          <cell r="BX50">
            <v>305000</v>
          </cell>
          <cell r="BY50">
            <v>366000</v>
          </cell>
          <cell r="BZ50">
            <v>427000</v>
          </cell>
          <cell r="CA50">
            <v>488000</v>
          </cell>
          <cell r="CB50">
            <v>549000</v>
          </cell>
          <cell r="CC50">
            <v>610000</v>
          </cell>
          <cell r="CD50">
            <v>671000</v>
          </cell>
          <cell r="CE50">
            <v>732000</v>
          </cell>
          <cell r="CF50">
            <v>732000</v>
          </cell>
          <cell r="CG50">
            <v>732000</v>
          </cell>
        </row>
        <row r="51">
          <cell r="A51" t="str">
            <v>as a % of sales</v>
          </cell>
          <cell r="M51" t="e">
            <v>#DIV/0!</v>
          </cell>
          <cell r="N51" t="e">
            <v>#DIV/0!</v>
          </cell>
          <cell r="O51" t="e">
            <v>#DIV/0!</v>
          </cell>
          <cell r="P51" t="e">
            <v>#DIV/0!</v>
          </cell>
          <cell r="Q51" t="e">
            <v>#DIV/0!</v>
          </cell>
          <cell r="R51" t="e">
            <v>#DIV/0!</v>
          </cell>
          <cell r="S51" t="e">
            <v>#DIV/0!</v>
          </cell>
          <cell r="T51" t="e">
            <v>#DIV/0!</v>
          </cell>
          <cell r="U51" t="e">
            <v>#DIV/0!</v>
          </cell>
          <cell r="V51" t="e">
            <v>#DIV/0!</v>
          </cell>
          <cell r="W51" t="e">
            <v>#DIV/0!</v>
          </cell>
          <cell r="X51" t="e">
            <v>#DIV/0!</v>
          </cell>
          <cell r="Y51" t="e">
            <v>#DIV/0!</v>
          </cell>
          <cell r="Z51" t="e">
            <v>#DIV/0!</v>
          </cell>
          <cell r="AA51" t="e">
            <v>#DIV/0!</v>
          </cell>
          <cell r="AB51" t="e">
            <v>#DIV/0!</v>
          </cell>
          <cell r="AC51" t="e">
            <v>#DIV/0!</v>
          </cell>
          <cell r="AD51" t="e">
            <v>#DIV/0!</v>
          </cell>
          <cell r="AE51" t="e">
            <v>#DIV/0!</v>
          </cell>
          <cell r="AF51" t="e">
            <v>#DIV/0!</v>
          </cell>
          <cell r="AG51" t="e">
            <v>#DIV/0!</v>
          </cell>
          <cell r="AH51" t="e">
            <v>#DIV/0!</v>
          </cell>
          <cell r="AI51" t="e">
            <v>#DIV/0!</v>
          </cell>
          <cell r="AJ51" t="e">
            <v>#DIV/0!</v>
          </cell>
          <cell r="AK51" t="e">
            <v>#DIV/0!</v>
          </cell>
          <cell r="AL51" t="e">
            <v>#DIV/0!</v>
          </cell>
          <cell r="AM51" t="e">
            <v>#DIV/0!</v>
          </cell>
          <cell r="AN51" t="e">
            <v>#DIV/0!</v>
          </cell>
          <cell r="AO51" t="e">
            <v>#DIV/0!</v>
          </cell>
          <cell r="AP51" t="e">
            <v>#DIV/0!</v>
          </cell>
          <cell r="AQ51" t="e">
            <v>#DIV/0!</v>
          </cell>
          <cell r="AR51" t="e">
            <v>#DIV/0!</v>
          </cell>
          <cell r="AS51" t="e">
            <v>#DIV/0!</v>
          </cell>
          <cell r="AT51" t="e">
            <v>#DIV/0!</v>
          </cell>
          <cell r="AU51" t="e">
            <v>#DIV/0!</v>
          </cell>
          <cell r="AV51" t="e">
            <v>#DIV/0!</v>
          </cell>
          <cell r="AW51" t="e">
            <v>#DIV/0!</v>
          </cell>
          <cell r="AX51" t="e">
            <v>#DIV/0!</v>
          </cell>
          <cell r="AY51" t="e">
            <v>#DIV/0!</v>
          </cell>
          <cell r="AZ51" t="e">
            <v>#DIV/0!</v>
          </cell>
          <cell r="BA51" t="e">
            <v>#DIV/0!</v>
          </cell>
          <cell r="BB51" t="e">
            <v>#DIV/0!</v>
          </cell>
          <cell r="BC51" t="e">
            <v>#DIV/0!</v>
          </cell>
          <cell r="BD51" t="e">
            <v>#DIV/0!</v>
          </cell>
          <cell r="BE51" t="e">
            <v>#DIV/0!</v>
          </cell>
          <cell r="BF51" t="e">
            <v>#DIV/0!</v>
          </cell>
          <cell r="BG51" t="e">
            <v>#DIV/0!</v>
          </cell>
          <cell r="BH51" t="e">
            <v>#DIV/0!</v>
          </cell>
          <cell r="BI51" t="e">
            <v>#DIV/0!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3.9699915239379331E-2</v>
          </cell>
          <cell r="BU51">
            <v>7.9399830478758662E-2</v>
          </cell>
          <cell r="BV51">
            <v>0.11753477182248021</v>
          </cell>
          <cell r="BW51">
            <v>0.15608845684331876</v>
          </cell>
          <cell r="BX51">
            <v>0.194812539739802</v>
          </cell>
          <cell r="BY51">
            <v>0.23246439994210408</v>
          </cell>
          <cell r="BZ51">
            <v>0.2712084665991214</v>
          </cell>
          <cell r="CA51">
            <v>0.30596775228798612</v>
          </cell>
          <cell r="CB51">
            <v>0.34085125234181068</v>
          </cell>
          <cell r="CC51">
            <v>0.37839370211620965</v>
          </cell>
          <cell r="CD51">
            <v>0.41606247427440685</v>
          </cell>
          <cell r="CE51">
            <v>0.45371331702147799</v>
          </cell>
          <cell r="CF51">
            <v>0.45371331702147799</v>
          </cell>
          <cell r="CG51">
            <v>0.45371331702147799</v>
          </cell>
        </row>
        <row r="52">
          <cell r="A52" t="str">
            <v>Direct LER</v>
          </cell>
          <cell r="M52" t="e">
            <v>#DIV/0!</v>
          </cell>
          <cell r="N52" t="e">
            <v>#DIV/0!</v>
          </cell>
          <cell r="O52" t="e">
            <v>#DIV/0!</v>
          </cell>
          <cell r="P52" t="e">
            <v>#DIV/0!</v>
          </cell>
          <cell r="Q52" t="e">
            <v>#DIV/0!</v>
          </cell>
          <cell r="R52" t="e">
            <v>#DIV/0!</v>
          </cell>
          <cell r="S52" t="e">
            <v>#DIV/0!</v>
          </cell>
          <cell r="T52" t="e">
            <v>#DIV/0!</v>
          </cell>
          <cell r="U52" t="e">
            <v>#DIV/0!</v>
          </cell>
          <cell r="V52" t="e">
            <v>#DIV/0!</v>
          </cell>
          <cell r="W52" t="e">
            <v>#DIV/0!</v>
          </cell>
          <cell r="X52" t="e">
            <v>#DIV/0!</v>
          </cell>
          <cell r="Y52" t="e">
            <v>#DIV/0!</v>
          </cell>
          <cell r="Z52" t="e">
            <v>#DIV/0!</v>
          </cell>
          <cell r="AA52" t="e">
            <v>#DIV/0!</v>
          </cell>
          <cell r="AB52" t="e">
            <v>#DIV/0!</v>
          </cell>
          <cell r="AC52" t="e">
            <v>#DIV/0!</v>
          </cell>
          <cell r="AD52" t="e">
            <v>#DIV/0!</v>
          </cell>
          <cell r="AE52" t="e">
            <v>#DIV/0!</v>
          </cell>
          <cell r="AF52" t="e">
            <v>#DIV/0!</v>
          </cell>
          <cell r="AG52" t="e">
            <v>#DIV/0!</v>
          </cell>
          <cell r="AH52" t="e">
            <v>#DIV/0!</v>
          </cell>
          <cell r="AI52" t="e">
            <v>#DIV/0!</v>
          </cell>
          <cell r="AJ52" t="e">
            <v>#DIV/0!</v>
          </cell>
          <cell r="AK52" t="e">
            <v>#DIV/0!</v>
          </cell>
          <cell r="AL52" t="e">
            <v>#DIV/0!</v>
          </cell>
          <cell r="AM52" t="e">
            <v>#DIV/0!</v>
          </cell>
          <cell r="AN52" t="e">
            <v>#DIV/0!</v>
          </cell>
          <cell r="AO52" t="e">
            <v>#DIV/0!</v>
          </cell>
          <cell r="AP52" t="e">
            <v>#DIV/0!</v>
          </cell>
          <cell r="AQ52" t="e">
            <v>#DIV/0!</v>
          </cell>
          <cell r="AR52" t="e">
            <v>#DIV/0!</v>
          </cell>
          <cell r="AS52" t="e">
            <v>#DIV/0!</v>
          </cell>
          <cell r="AT52" t="e">
            <v>#DIV/0!</v>
          </cell>
          <cell r="AU52" t="e">
            <v>#DIV/0!</v>
          </cell>
          <cell r="AV52" t="e">
            <v>#DIV/0!</v>
          </cell>
          <cell r="AW52" t="e">
            <v>#DIV/0!</v>
          </cell>
          <cell r="AX52" t="e">
            <v>#DIV/0!</v>
          </cell>
          <cell r="AY52" t="e">
            <v>#DIV/0!</v>
          </cell>
          <cell r="AZ52" t="e">
            <v>#DIV/0!</v>
          </cell>
          <cell r="BA52" t="e">
            <v>#DIV/0!</v>
          </cell>
          <cell r="BB52" t="e">
            <v>#DIV/0!</v>
          </cell>
          <cell r="BC52" t="e">
            <v>#DIV/0!</v>
          </cell>
          <cell r="BD52" t="e">
            <v>#DIV/0!</v>
          </cell>
          <cell r="BE52" t="e">
            <v>#DIV/0!</v>
          </cell>
          <cell r="BF52" t="e">
            <v>#DIV/0!</v>
          </cell>
          <cell r="BG52" t="e">
            <v>#DIV/0!</v>
          </cell>
          <cell r="BH52" t="e">
            <v>#DIV/0!</v>
          </cell>
          <cell r="BI52" t="e">
            <v>#DIV/0!</v>
          </cell>
          <cell r="BJ52" t="e">
            <v>#DIV/0!</v>
          </cell>
          <cell r="BK52" t="e">
            <v>#DIV/0!</v>
          </cell>
          <cell r="BL52" t="e">
            <v>#DIV/0!</v>
          </cell>
          <cell r="BM52" t="e">
            <v>#DIV/0!</v>
          </cell>
          <cell r="BN52" t="e">
            <v>#DIV/0!</v>
          </cell>
          <cell r="BO52" t="e">
            <v>#DIV/0!</v>
          </cell>
          <cell r="BP52" t="e">
            <v>#DIV/0!</v>
          </cell>
          <cell r="BQ52" t="e">
            <v>#DIV/0!</v>
          </cell>
          <cell r="BR52" t="e">
            <v>#DIV/0!</v>
          </cell>
          <cell r="BS52" t="e">
            <v>#DIV/0!</v>
          </cell>
          <cell r="BT52">
            <v>19.056017540983607</v>
          </cell>
          <cell r="BU52">
            <v>9.5280087704918035</v>
          </cell>
          <cell r="BV52">
            <v>5.6655726696174868</v>
          </cell>
          <cell r="BW52">
            <v>4.0924050955737723</v>
          </cell>
          <cell r="BX52">
            <v>3.225781141704918</v>
          </cell>
          <cell r="BY52">
            <v>2.5400698117759561</v>
          </cell>
          <cell r="BZ52">
            <v>2.1772026958079622</v>
          </cell>
          <cell r="CA52">
            <v>1.6470628894262298</v>
          </cell>
          <cell r="CB52">
            <v>1.4668530839526415</v>
          </cell>
          <cell r="CC52">
            <v>1.7236767648032789</v>
          </cell>
          <cell r="CD52">
            <v>1.5679489814157974</v>
          </cell>
          <cell r="CE52">
            <v>1.4546630553688524</v>
          </cell>
          <cell r="CF52">
            <v>1.4546630553688524</v>
          </cell>
          <cell r="CG52">
            <v>1.4546630553688524</v>
          </cell>
        </row>
        <row r="54">
          <cell r="A54" t="str">
            <v>Contribution Margin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409176.78</v>
          </cell>
          <cell r="BK54">
            <v>533779.24</v>
          </cell>
          <cell r="BL54">
            <v>581608.54</v>
          </cell>
          <cell r="BM54">
            <v>758148.27</v>
          </cell>
          <cell r="BN54">
            <v>758148.27</v>
          </cell>
          <cell r="BO54">
            <v>1168242.28</v>
          </cell>
          <cell r="BP54">
            <v>1384779.0699999998</v>
          </cell>
          <cell r="BQ54">
            <v>1158102.24</v>
          </cell>
          <cell r="BR54">
            <v>1166612.76</v>
          </cell>
          <cell r="BS54">
            <v>1162417.07</v>
          </cell>
          <cell r="BT54">
            <v>1101417.07</v>
          </cell>
          <cell r="BU54">
            <v>1040417.0700000001</v>
          </cell>
          <cell r="BV54">
            <v>853799.79854000011</v>
          </cell>
          <cell r="BW54">
            <v>754546.84332000033</v>
          </cell>
          <cell r="BX54">
            <v>678863.24821999995</v>
          </cell>
          <cell r="BY54">
            <v>563665.55110999988</v>
          </cell>
          <cell r="BZ54">
            <v>502665.55110999988</v>
          </cell>
          <cell r="CA54">
            <v>315766.69004000013</v>
          </cell>
          <cell r="CB54">
            <v>256302.34309000021</v>
          </cell>
          <cell r="CC54">
            <v>441442.82653000019</v>
          </cell>
          <cell r="CD54">
            <v>381093.76653000014</v>
          </cell>
          <cell r="CE54">
            <v>332813.35652999999</v>
          </cell>
          <cell r="CF54">
            <v>332813.35652999999</v>
          </cell>
          <cell r="CG54">
            <v>332813.35652999999</v>
          </cell>
        </row>
        <row r="55">
          <cell r="A55" t="str">
            <v>as a % to sales</v>
          </cell>
          <cell r="M55" t="e">
            <v>#DIV/0!</v>
          </cell>
          <cell r="N55" t="e">
            <v>#DIV/0!</v>
          </cell>
          <cell r="O55" t="e">
            <v>#DIV/0!</v>
          </cell>
          <cell r="P55" t="e">
            <v>#DIV/0!</v>
          </cell>
          <cell r="Q55" t="e">
            <v>#DIV/0!</v>
          </cell>
          <cell r="R55" t="e">
            <v>#DIV/0!</v>
          </cell>
          <cell r="S55" t="e">
            <v>#DIV/0!</v>
          </cell>
          <cell r="T55" t="e">
            <v>#DIV/0!</v>
          </cell>
          <cell r="U55" t="e">
            <v>#DIV/0!</v>
          </cell>
          <cell r="V55" t="e">
            <v>#DIV/0!</v>
          </cell>
          <cell r="W55" t="e">
            <v>#DIV/0!</v>
          </cell>
          <cell r="X55" t="e">
            <v>#DIV/0!</v>
          </cell>
          <cell r="Y55" t="e">
            <v>#DIV/0!</v>
          </cell>
          <cell r="Z55" t="e">
            <v>#DIV/0!</v>
          </cell>
          <cell r="AA55" t="e">
            <v>#DIV/0!</v>
          </cell>
          <cell r="AB55" t="e">
            <v>#DIV/0!</v>
          </cell>
          <cell r="AC55" t="e">
            <v>#DIV/0!</v>
          </cell>
          <cell r="AD55" t="e">
            <v>#DIV/0!</v>
          </cell>
          <cell r="AE55" t="e">
            <v>#DIV/0!</v>
          </cell>
          <cell r="AF55" t="e">
            <v>#DIV/0!</v>
          </cell>
          <cell r="AG55" t="e">
            <v>#DIV/0!</v>
          </cell>
          <cell r="AH55" t="e">
            <v>#DIV/0!</v>
          </cell>
          <cell r="AI55" t="e">
            <v>#DIV/0!</v>
          </cell>
          <cell r="AJ55" t="e">
            <v>#DIV/0!</v>
          </cell>
          <cell r="AK55" t="e">
            <v>#DIV/0!</v>
          </cell>
          <cell r="AL55" t="e">
            <v>#DIV/0!</v>
          </cell>
          <cell r="AM55" t="e">
            <v>#DIV/0!</v>
          </cell>
          <cell r="AN55" t="e">
            <v>#DIV/0!</v>
          </cell>
          <cell r="AO55" t="e">
            <v>#DIV/0!</v>
          </cell>
          <cell r="AP55" t="e">
            <v>#DIV/0!</v>
          </cell>
          <cell r="AQ55" t="e">
            <v>#DIV/0!</v>
          </cell>
          <cell r="AR55" t="e">
            <v>#DIV/0!</v>
          </cell>
          <cell r="AS55" t="e">
            <v>#DIV/0!</v>
          </cell>
          <cell r="AT55" t="e">
            <v>#DIV/0!</v>
          </cell>
          <cell r="AU55" t="e">
            <v>#DIV/0!</v>
          </cell>
          <cell r="AV55" t="e">
            <v>#DIV/0!</v>
          </cell>
          <cell r="AW55" t="e">
            <v>#DIV/0!</v>
          </cell>
          <cell r="AX55" t="e">
            <v>#DIV/0!</v>
          </cell>
          <cell r="AY55" t="e">
            <v>#DIV/0!</v>
          </cell>
          <cell r="AZ55" t="e">
            <v>#DIV/0!</v>
          </cell>
          <cell r="BA55" t="e">
            <v>#DIV/0!</v>
          </cell>
          <cell r="BB55" t="e">
            <v>#DIV/0!</v>
          </cell>
          <cell r="BC55" t="e">
            <v>#DIV/0!</v>
          </cell>
          <cell r="BD55" t="e">
            <v>#DIV/0!</v>
          </cell>
          <cell r="BE55" t="e">
            <v>#DIV/0!</v>
          </cell>
          <cell r="BF55" t="e">
            <v>#DIV/0!</v>
          </cell>
          <cell r="BG55" t="e">
            <v>#DIV/0!</v>
          </cell>
          <cell r="BH55" t="e">
            <v>#DIV/0!</v>
          </cell>
          <cell r="BI55" t="e">
            <v>#DIV/0!</v>
          </cell>
          <cell r="BJ55">
            <v>1</v>
          </cell>
          <cell r="BK55">
            <v>1</v>
          </cell>
          <cell r="BL55">
            <v>1</v>
          </cell>
          <cell r="BM55">
            <v>1</v>
          </cell>
          <cell r="BN55">
            <v>1</v>
          </cell>
          <cell r="BO55">
            <v>1</v>
          </cell>
          <cell r="BP55">
            <v>0.93381842229195289</v>
          </cell>
          <cell r="BQ55">
            <v>0.76644388745173497</v>
          </cell>
          <cell r="BR55">
            <v>0.76537982811630823</v>
          </cell>
          <cell r="BS55">
            <v>0.7565222811771749</v>
          </cell>
          <cell r="BT55">
            <v>0.71682236593779558</v>
          </cell>
          <cell r="BU55">
            <v>0.67712245069841626</v>
          </cell>
          <cell r="BV55">
            <v>0.5483670191446911</v>
          </cell>
          <cell r="BW55">
            <v>0.4826887393025257</v>
          </cell>
          <cell r="BX55">
            <v>0.43361007712049121</v>
          </cell>
          <cell r="BY55">
            <v>0.35801140466344678</v>
          </cell>
          <cell r="BZ55">
            <v>0.31926733800642942</v>
          </cell>
          <cell r="CA55">
            <v>0.19798037786671321</v>
          </cell>
          <cell r="CB55">
            <v>0.15912745832489433</v>
          </cell>
          <cell r="CC55">
            <v>0.27383473016939425</v>
          </cell>
          <cell r="CD55">
            <v>0.23630225846948583</v>
          </cell>
          <cell r="CE55">
            <v>0.20628668297852196</v>
          </cell>
          <cell r="CF55">
            <v>0.20628668297852196</v>
          </cell>
          <cell r="CG55">
            <v>0.20628668297852196</v>
          </cell>
        </row>
      </sheetData>
      <sheetData sheetId="14">
        <row r="40"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 t="e">
            <v>#DIV/0!</v>
          </cell>
          <cell r="S40" t="e">
            <v>#DIV/0!</v>
          </cell>
          <cell r="T40" t="e">
            <v>#DIV/0!</v>
          </cell>
          <cell r="U40" t="e">
            <v>#DIV/0!</v>
          </cell>
          <cell r="V40" t="e">
            <v>#DIV/0!</v>
          </cell>
          <cell r="W40" t="e">
            <v>#DIV/0!</v>
          </cell>
          <cell r="X40" t="e">
            <v>#DIV/0!</v>
          </cell>
          <cell r="Y40" t="e">
            <v>#DIV/0!</v>
          </cell>
          <cell r="Z40" t="e">
            <v>#DIV/0!</v>
          </cell>
          <cell r="AA40" t="e">
            <v>#DIV/0!</v>
          </cell>
          <cell r="AB40" t="e">
            <v>#DIV/0!</v>
          </cell>
          <cell r="AC40" t="e">
            <v>#DIV/0!</v>
          </cell>
          <cell r="AD40" t="e">
            <v>#DIV/0!</v>
          </cell>
          <cell r="AE40" t="e">
            <v>#DIV/0!</v>
          </cell>
          <cell r="AF40" t="e">
            <v>#DIV/0!</v>
          </cell>
          <cell r="AG40" t="e">
            <v>#DIV/0!</v>
          </cell>
          <cell r="AH40" t="e">
            <v>#DIV/0!</v>
          </cell>
          <cell r="AI40" t="e">
            <v>#DIV/0!</v>
          </cell>
          <cell r="AJ40" t="e">
            <v>#DIV/0!</v>
          </cell>
          <cell r="AK40" t="e">
            <v>#DIV/0!</v>
          </cell>
          <cell r="AL40" t="e">
            <v>#DIV/0!</v>
          </cell>
          <cell r="AM40" t="e">
            <v>#DIV/0!</v>
          </cell>
          <cell r="AN40" t="e">
            <v>#DIV/0!</v>
          </cell>
          <cell r="AO40" t="e">
            <v>#DIV/0!</v>
          </cell>
          <cell r="AP40" t="e">
            <v>#DIV/0!</v>
          </cell>
          <cell r="AQ40" t="e">
            <v>#DIV/0!</v>
          </cell>
          <cell r="AR40" t="e">
            <v>#DIV/0!</v>
          </cell>
          <cell r="AS40" t="e">
            <v>#DIV/0!</v>
          </cell>
          <cell r="AT40" t="e">
            <v>#DIV/0!</v>
          </cell>
          <cell r="AU40" t="e">
            <v>#DIV/0!</v>
          </cell>
          <cell r="AV40" t="e">
            <v>#DIV/0!</v>
          </cell>
          <cell r="AW40" t="e">
            <v>#DIV/0!</v>
          </cell>
          <cell r="AX40" t="e">
            <v>#DIV/0!</v>
          </cell>
          <cell r="AY40" t="e">
            <v>#DIV/0!</v>
          </cell>
          <cell r="AZ40" t="e">
            <v>#DIV/0!</v>
          </cell>
          <cell r="BA40" t="e">
            <v>#DIV/0!</v>
          </cell>
          <cell r="BB40" t="e">
            <v>#DIV/0!</v>
          </cell>
          <cell r="BC40" t="e">
            <v>#DIV/0!</v>
          </cell>
          <cell r="BD40" t="e">
            <v>#DIV/0!</v>
          </cell>
          <cell r="BE40" t="e">
            <v>#DIV/0!</v>
          </cell>
          <cell r="BF40" t="e">
            <v>#DIV/0!</v>
          </cell>
          <cell r="BG40" t="e">
            <v>#DIV/0!</v>
          </cell>
          <cell r="BH40" t="e">
            <v>#DIV/0!</v>
          </cell>
          <cell r="BI40" t="e">
            <v>#DIV/0!</v>
          </cell>
          <cell r="BJ40" t="e">
            <v>#DIV/0!</v>
          </cell>
          <cell r="BK40" t="e">
            <v>#DIV/0!</v>
          </cell>
          <cell r="BL40" t="e">
            <v>#DIV/0!</v>
          </cell>
          <cell r="BM40" t="e">
            <v>#DIV/0!</v>
          </cell>
          <cell r="BN40" t="e">
            <v>#DIV/0!</v>
          </cell>
          <cell r="BO40" t="e">
            <v>#DIV/0!</v>
          </cell>
          <cell r="BP40" t="e">
            <v>#DIV/0!</v>
          </cell>
          <cell r="BQ40" t="e">
            <v>#DIV/0!</v>
          </cell>
          <cell r="BR40" t="e">
            <v>#DIV/0!</v>
          </cell>
          <cell r="BS40" t="e">
            <v>#DIV/0!</v>
          </cell>
          <cell r="BT40" t="str">
            <v>Forecast</v>
          </cell>
          <cell r="BU40" t="str">
            <v>Forecast</v>
          </cell>
          <cell r="BV40" t="str">
            <v>Forecast</v>
          </cell>
          <cell r="BW40" t="str">
            <v>Forecast</v>
          </cell>
          <cell r="BX40" t="str">
            <v>Forecast</v>
          </cell>
          <cell r="BY40" t="str">
            <v>Forecast</v>
          </cell>
          <cell r="BZ40" t="str">
            <v>Forecast</v>
          </cell>
          <cell r="CA40" t="str">
            <v>Forecast</v>
          </cell>
          <cell r="CB40" t="str">
            <v>Forecast</v>
          </cell>
          <cell r="CC40" t="str">
            <v>Forecast</v>
          </cell>
          <cell r="CD40" t="str">
            <v>Forecast</v>
          </cell>
          <cell r="CE40" t="str">
            <v>Forecast</v>
          </cell>
          <cell r="CF40" t="str">
            <v>Forecast</v>
          </cell>
          <cell r="CG40" t="str">
            <v>Forecast</v>
          </cell>
        </row>
        <row r="41">
          <cell r="B41" t="str">
            <v>2014-01</v>
          </cell>
          <cell r="C41" t="str">
            <v>2014-02</v>
          </cell>
          <cell r="D41" t="str">
            <v>2014-03</v>
          </cell>
          <cell r="E41" t="str">
            <v>2014-04</v>
          </cell>
          <cell r="F41" t="str">
            <v>2014-05</v>
          </cell>
          <cell r="G41" t="str">
            <v>2014-06</v>
          </cell>
          <cell r="H41" t="str">
            <v>2014-07</v>
          </cell>
          <cell r="I41" t="str">
            <v>2014-08</v>
          </cell>
          <cell r="J41" t="str">
            <v>2014-09</v>
          </cell>
          <cell r="K41" t="str">
            <v>2014-10</v>
          </cell>
          <cell r="L41" t="str">
            <v>2014-11</v>
          </cell>
          <cell r="M41" t="str">
            <v>2014-12</v>
          </cell>
          <cell r="N41" t="str">
            <v>2015-01</v>
          </cell>
          <cell r="O41" t="str">
            <v>2015-02</v>
          </cell>
          <cell r="P41" t="str">
            <v>2015-03</v>
          </cell>
          <cell r="Q41" t="str">
            <v>2015-04</v>
          </cell>
          <cell r="R41" t="str">
            <v>2015-05</v>
          </cell>
          <cell r="S41" t="str">
            <v>2015-06</v>
          </cell>
          <cell r="T41" t="str">
            <v>2015-07</v>
          </cell>
          <cell r="U41" t="str">
            <v>2015-08</v>
          </cell>
          <cell r="V41" t="str">
            <v>2015-09</v>
          </cell>
          <cell r="W41" t="str">
            <v>2015-10</v>
          </cell>
          <cell r="X41" t="str">
            <v>2015-11</v>
          </cell>
          <cell r="Y41" t="str">
            <v>2015-12</v>
          </cell>
          <cell r="Z41" t="str">
            <v>2016-01</v>
          </cell>
          <cell r="AA41" t="str">
            <v>2016-02</v>
          </cell>
          <cell r="AB41" t="str">
            <v>2016-03</v>
          </cell>
          <cell r="AC41" t="str">
            <v>2016-04</v>
          </cell>
          <cell r="AD41" t="str">
            <v>2016-05</v>
          </cell>
          <cell r="AE41" t="str">
            <v>2016-06</v>
          </cell>
          <cell r="AF41" t="str">
            <v>2016-07</v>
          </cell>
          <cell r="AG41" t="str">
            <v>2016-08</v>
          </cell>
          <cell r="AH41" t="str">
            <v>2016-09</v>
          </cell>
          <cell r="AI41" t="str">
            <v>2016-10</v>
          </cell>
          <cell r="AJ41" t="str">
            <v>2016-11</v>
          </cell>
          <cell r="AK41" t="str">
            <v>2016-12</v>
          </cell>
          <cell r="AL41" t="str">
            <v>2017-01</v>
          </cell>
          <cell r="AM41" t="str">
            <v>2017-02</v>
          </cell>
          <cell r="AN41" t="str">
            <v>2017-03</v>
          </cell>
          <cell r="AO41" t="str">
            <v>2017-04</v>
          </cell>
          <cell r="AP41" t="str">
            <v>2017-05</v>
          </cell>
          <cell r="AQ41" t="str">
            <v>2017-06</v>
          </cell>
          <cell r="AR41" t="str">
            <v>2017-07</v>
          </cell>
          <cell r="AS41" t="str">
            <v>2017-08</v>
          </cell>
          <cell r="AT41" t="str">
            <v>2017-09</v>
          </cell>
          <cell r="AU41" t="str">
            <v>2017-10</v>
          </cell>
          <cell r="AV41" t="str">
            <v>2017-11</v>
          </cell>
          <cell r="AW41" t="str">
            <v>2017-12</v>
          </cell>
          <cell r="AX41" t="str">
            <v>2018-01</v>
          </cell>
          <cell r="AY41" t="str">
            <v>2018-02</v>
          </cell>
          <cell r="AZ41" t="str">
            <v>2018-03</v>
          </cell>
          <cell r="BA41" t="str">
            <v>2018-04</v>
          </cell>
          <cell r="BB41" t="str">
            <v>2018-05</v>
          </cell>
          <cell r="BC41" t="str">
            <v>2018-06</v>
          </cell>
          <cell r="BD41" t="str">
            <v>2018-07</v>
          </cell>
          <cell r="BE41" t="str">
            <v>2018-08</v>
          </cell>
          <cell r="BF41" t="str">
            <v>2018-09</v>
          </cell>
          <cell r="BG41" t="str">
            <v>2018-10</v>
          </cell>
          <cell r="BH41" t="str">
            <v>2018-11</v>
          </cell>
          <cell r="BI41" t="str">
            <v>2018-12</v>
          </cell>
          <cell r="BJ41" t="str">
            <v>2019-01</v>
          </cell>
          <cell r="BK41" t="str">
            <v>2019-02</v>
          </cell>
          <cell r="BL41" t="str">
            <v>2019-03</v>
          </cell>
          <cell r="BM41" t="str">
            <v>2019-04</v>
          </cell>
          <cell r="BN41" t="str">
            <v>2019-05</v>
          </cell>
          <cell r="BO41" t="str">
            <v>2019-06</v>
          </cell>
          <cell r="BP41" t="str">
            <v>2019-07</v>
          </cell>
          <cell r="BQ41" t="str">
            <v>2019-08</v>
          </cell>
          <cell r="BR41" t="str">
            <v>2019-09</v>
          </cell>
          <cell r="BS41" t="str">
            <v>2019-10</v>
          </cell>
          <cell r="BT41" t="str">
            <v>2019-11</v>
          </cell>
          <cell r="BU41" t="str">
            <v>2019-12</v>
          </cell>
          <cell r="BV41" t="str">
            <v>2020-01</v>
          </cell>
          <cell r="BW41" t="str">
            <v>2020-02</v>
          </cell>
          <cell r="BX41" t="str">
            <v>2020-03</v>
          </cell>
          <cell r="BY41" t="str">
            <v>2020-04</v>
          </cell>
          <cell r="BZ41" t="str">
            <v>2020-05</v>
          </cell>
          <cell r="CA41" t="str">
            <v>2020-06</v>
          </cell>
          <cell r="CB41" t="str">
            <v>2020-07</v>
          </cell>
          <cell r="CC41" t="str">
            <v>2020-08</v>
          </cell>
          <cell r="CD41" t="str">
            <v>2020-09</v>
          </cell>
          <cell r="CE41" t="str">
            <v>2020-10</v>
          </cell>
          <cell r="CF41" t="str">
            <v>2020-11</v>
          </cell>
          <cell r="CG41" t="str">
            <v>2020-12</v>
          </cell>
        </row>
        <row r="42">
          <cell r="A42" t="str">
            <v>Rolling 12 Months</v>
          </cell>
        </row>
        <row r="43">
          <cell r="A43" t="str">
            <v>Revenue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21117.8</v>
          </cell>
          <cell r="BK43">
            <v>52345.41</v>
          </cell>
          <cell r="BL43">
            <v>130662.19</v>
          </cell>
          <cell r="BM43">
            <v>208686.38</v>
          </cell>
          <cell r="BN43">
            <v>243973.33000000002</v>
          </cell>
          <cell r="BO43">
            <v>682283.03</v>
          </cell>
          <cell r="BP43">
            <v>780966.6</v>
          </cell>
          <cell r="BQ43">
            <v>805071.11</v>
          </cell>
          <cell r="BR43">
            <v>896622.5</v>
          </cell>
          <cell r="BS43">
            <v>1271622.49</v>
          </cell>
          <cell r="BT43">
            <v>1271622.49</v>
          </cell>
          <cell r="BU43">
            <v>1271622.49</v>
          </cell>
          <cell r="BV43">
            <v>1272678.3799999999</v>
          </cell>
          <cell r="BW43">
            <v>1274239.7605000001</v>
          </cell>
          <cell r="BX43">
            <v>1278155.5994999998</v>
          </cell>
          <cell r="BY43">
            <v>1282056.8089999999</v>
          </cell>
          <cell r="BZ43">
            <v>1283821.1565000003</v>
          </cell>
          <cell r="CA43">
            <v>1305736.6414999999</v>
          </cell>
          <cell r="CB43">
            <v>1310670.82</v>
          </cell>
          <cell r="CC43">
            <v>1311876.0455000002</v>
          </cell>
          <cell r="CD43">
            <v>1316453.6150000002</v>
          </cell>
          <cell r="CE43">
            <v>1335203.6145000001</v>
          </cell>
          <cell r="CF43">
            <v>1335203.6145000001</v>
          </cell>
          <cell r="CG43">
            <v>1335203.6145000001</v>
          </cell>
        </row>
        <row r="45">
          <cell r="A45" t="str">
            <v>Cost of Goods Sold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4482.28</v>
          </cell>
          <cell r="BN45">
            <v>22491.55</v>
          </cell>
          <cell r="BO45">
            <v>106470.18000000001</v>
          </cell>
          <cell r="BP45">
            <v>231296.16</v>
          </cell>
          <cell r="BQ45">
            <v>268590.02</v>
          </cell>
          <cell r="BR45">
            <v>313310.32</v>
          </cell>
          <cell r="BS45">
            <v>319378.48</v>
          </cell>
          <cell r="BT45">
            <v>319378.48</v>
          </cell>
          <cell r="BU45">
            <v>319378.48</v>
          </cell>
          <cell r="BV45">
            <v>326917.53459999996</v>
          </cell>
          <cell r="BW45">
            <v>338065.79136999993</v>
          </cell>
          <cell r="BX45">
            <v>366024.88182999991</v>
          </cell>
          <cell r="BY45">
            <v>389397.23765999987</v>
          </cell>
          <cell r="BZ45">
            <v>383985.40880999982</v>
          </cell>
          <cell r="CA45">
            <v>456483.34171000007</v>
          </cell>
          <cell r="CB45">
            <v>366887.39619999996</v>
          </cell>
          <cell r="CC45">
            <v>338198.84627000004</v>
          </cell>
          <cell r="CD45">
            <v>326162.39249999996</v>
          </cell>
          <cell r="CE45">
            <v>453969.22893000004</v>
          </cell>
          <cell r="CF45">
            <v>453969.22893000004</v>
          </cell>
          <cell r="CG45">
            <v>453969.22893000004</v>
          </cell>
        </row>
        <row r="47">
          <cell r="A47" t="str">
            <v>Gross Margin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21117.8</v>
          </cell>
          <cell r="BK47">
            <v>52345.41</v>
          </cell>
          <cell r="BL47">
            <v>130662.19</v>
          </cell>
          <cell r="BM47">
            <v>204204.1</v>
          </cell>
          <cell r="BN47">
            <v>221481.78000000003</v>
          </cell>
          <cell r="BO47">
            <v>575812.85</v>
          </cell>
          <cell r="BP47">
            <v>549670.43999999994</v>
          </cell>
          <cell r="BQ47">
            <v>536481.09</v>
          </cell>
          <cell r="BR47">
            <v>583312.17999999993</v>
          </cell>
          <cell r="BS47">
            <v>952244.01</v>
          </cell>
          <cell r="BT47">
            <v>952244.01</v>
          </cell>
          <cell r="BU47">
            <v>952244.01</v>
          </cell>
          <cell r="BV47">
            <v>945760.84539999999</v>
          </cell>
          <cell r="BW47">
            <v>936173.9691300001</v>
          </cell>
          <cell r="BX47">
            <v>912130.71766999993</v>
          </cell>
          <cell r="BY47">
            <v>892659.57134000002</v>
          </cell>
          <cell r="BZ47">
            <v>899835.74769000045</v>
          </cell>
          <cell r="CA47">
            <v>849253.29978999984</v>
          </cell>
          <cell r="CB47">
            <v>943783.42380000011</v>
          </cell>
          <cell r="CC47">
            <v>973677.19923000014</v>
          </cell>
          <cell r="CD47">
            <v>990291.22250000027</v>
          </cell>
          <cell r="CE47">
            <v>881234.38557000016</v>
          </cell>
          <cell r="CF47">
            <v>881234.38557000016</v>
          </cell>
          <cell r="CG47">
            <v>881234.38557000016</v>
          </cell>
        </row>
        <row r="48">
          <cell r="A48" t="str">
            <v>as a % of sales</v>
          </cell>
          <cell r="M48" t="e">
            <v>#DIV/0!</v>
          </cell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  <cell r="U48" t="e">
            <v>#DIV/0!</v>
          </cell>
          <cell r="V48" t="e">
            <v>#DIV/0!</v>
          </cell>
          <cell r="W48" t="e">
            <v>#DIV/0!</v>
          </cell>
          <cell r="X48" t="e">
            <v>#DIV/0!</v>
          </cell>
          <cell r="Y48" t="e">
            <v>#DIV/0!</v>
          </cell>
          <cell r="Z48" t="e">
            <v>#DIV/0!</v>
          </cell>
          <cell r="AA48" t="e">
            <v>#DIV/0!</v>
          </cell>
          <cell r="AB48" t="e">
            <v>#DIV/0!</v>
          </cell>
          <cell r="AC48" t="e">
            <v>#DIV/0!</v>
          </cell>
          <cell r="AD48" t="e">
            <v>#DIV/0!</v>
          </cell>
          <cell r="AE48" t="e">
            <v>#DIV/0!</v>
          </cell>
          <cell r="AF48" t="e">
            <v>#DIV/0!</v>
          </cell>
          <cell r="AG48" t="e">
            <v>#DIV/0!</v>
          </cell>
          <cell r="AH48" t="e">
            <v>#DIV/0!</v>
          </cell>
          <cell r="AI48" t="e">
            <v>#DIV/0!</v>
          </cell>
          <cell r="AJ48" t="e">
            <v>#DIV/0!</v>
          </cell>
          <cell r="AK48" t="e">
            <v>#DIV/0!</v>
          </cell>
          <cell r="AL48" t="e">
            <v>#DIV/0!</v>
          </cell>
          <cell r="AM48" t="e">
            <v>#DIV/0!</v>
          </cell>
          <cell r="AN48" t="e">
            <v>#DIV/0!</v>
          </cell>
          <cell r="AO48" t="e">
            <v>#DIV/0!</v>
          </cell>
          <cell r="AP48" t="e">
            <v>#DIV/0!</v>
          </cell>
          <cell r="AQ48" t="e">
            <v>#DIV/0!</v>
          </cell>
          <cell r="AR48" t="e">
            <v>#DIV/0!</v>
          </cell>
          <cell r="AS48" t="e">
            <v>#DIV/0!</v>
          </cell>
          <cell r="AT48" t="e">
            <v>#DIV/0!</v>
          </cell>
          <cell r="AU48" t="e">
            <v>#DIV/0!</v>
          </cell>
          <cell r="AV48" t="e">
            <v>#DIV/0!</v>
          </cell>
          <cell r="AW48" t="e">
            <v>#DIV/0!</v>
          </cell>
          <cell r="AX48" t="e">
            <v>#DIV/0!</v>
          </cell>
          <cell r="AY48" t="e">
            <v>#DIV/0!</v>
          </cell>
          <cell r="AZ48" t="e">
            <v>#DIV/0!</v>
          </cell>
          <cell r="BA48" t="e">
            <v>#DIV/0!</v>
          </cell>
          <cell r="BB48" t="e">
            <v>#DIV/0!</v>
          </cell>
          <cell r="BC48" t="e">
            <v>#DIV/0!</v>
          </cell>
          <cell r="BD48" t="e">
            <v>#DIV/0!</v>
          </cell>
          <cell r="BE48" t="e">
            <v>#DIV/0!</v>
          </cell>
          <cell r="BF48" t="e">
            <v>#DIV/0!</v>
          </cell>
          <cell r="BG48" t="e">
            <v>#DIV/0!</v>
          </cell>
          <cell r="BH48" t="e">
            <v>#DIV/0!</v>
          </cell>
          <cell r="BI48" t="e">
            <v>#DIV/0!</v>
          </cell>
          <cell r="BJ48">
            <v>1</v>
          </cell>
          <cell r="BK48">
            <v>1</v>
          </cell>
          <cell r="BL48">
            <v>1</v>
          </cell>
          <cell r="BM48">
            <v>0.97852145405943602</v>
          </cell>
          <cell r="BN48">
            <v>0.90781143988156421</v>
          </cell>
          <cell r="BO48">
            <v>0.84395012726609941</v>
          </cell>
          <cell r="BP48">
            <v>0.70383348020261038</v>
          </cell>
          <cell r="BQ48">
            <v>0.66637727194061158</v>
          </cell>
          <cell r="BR48">
            <v>0.6505660743512458</v>
          </cell>
          <cell r="BS48">
            <v>0.74884174940944936</v>
          </cell>
          <cell r="BT48">
            <v>0.74884174940944936</v>
          </cell>
          <cell r="BU48">
            <v>0.74884174940944936</v>
          </cell>
          <cell r="BV48">
            <v>0.74312635482972533</v>
          </cell>
          <cell r="BW48">
            <v>0.73469216559578543</v>
          </cell>
          <cell r="BX48">
            <v>0.71363042029218926</v>
          </cell>
          <cell r="BY48">
            <v>0.69627146400499329</v>
          </cell>
          <cell r="BZ48">
            <v>0.70090428338411659</v>
          </cell>
          <cell r="CA48">
            <v>0.65040167580378028</v>
          </cell>
          <cell r="CB48">
            <v>0.72007662747843892</v>
          </cell>
          <cell r="CC48">
            <v>0.74220213302156823</v>
          </cell>
          <cell r="CD48">
            <v>0.75224163708950742</v>
          </cell>
          <cell r="CE48">
            <v>0.66</v>
          </cell>
          <cell r="CF48">
            <v>0.66</v>
          </cell>
          <cell r="CG48">
            <v>0.66</v>
          </cell>
        </row>
        <row r="50">
          <cell r="A50" t="str">
            <v>Direct labor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61000</v>
          </cell>
          <cell r="BU50">
            <v>122000</v>
          </cell>
          <cell r="BV50">
            <v>183000</v>
          </cell>
          <cell r="BW50">
            <v>244000</v>
          </cell>
          <cell r="BX50">
            <v>305000</v>
          </cell>
          <cell r="BY50">
            <v>366000</v>
          </cell>
          <cell r="BZ50">
            <v>427000</v>
          </cell>
          <cell r="CA50">
            <v>488000</v>
          </cell>
          <cell r="CB50">
            <v>549000</v>
          </cell>
          <cell r="CC50">
            <v>610000</v>
          </cell>
          <cell r="CD50">
            <v>671000</v>
          </cell>
          <cell r="CE50">
            <v>732000</v>
          </cell>
          <cell r="CF50">
            <v>732000</v>
          </cell>
          <cell r="CG50">
            <v>732000</v>
          </cell>
        </row>
        <row r="51">
          <cell r="A51" t="str">
            <v>as a % of sales</v>
          </cell>
          <cell r="M51" t="e">
            <v>#DIV/0!</v>
          </cell>
          <cell r="N51" t="e">
            <v>#DIV/0!</v>
          </cell>
          <cell r="O51" t="e">
            <v>#DIV/0!</v>
          </cell>
          <cell r="P51" t="e">
            <v>#DIV/0!</v>
          </cell>
          <cell r="Q51" t="e">
            <v>#DIV/0!</v>
          </cell>
          <cell r="R51" t="e">
            <v>#DIV/0!</v>
          </cell>
          <cell r="S51" t="e">
            <v>#DIV/0!</v>
          </cell>
          <cell r="T51" t="e">
            <v>#DIV/0!</v>
          </cell>
          <cell r="U51" t="e">
            <v>#DIV/0!</v>
          </cell>
          <cell r="V51" t="e">
            <v>#DIV/0!</v>
          </cell>
          <cell r="W51" t="e">
            <v>#DIV/0!</v>
          </cell>
          <cell r="X51" t="e">
            <v>#DIV/0!</v>
          </cell>
          <cell r="Y51" t="e">
            <v>#DIV/0!</v>
          </cell>
          <cell r="Z51" t="e">
            <v>#DIV/0!</v>
          </cell>
          <cell r="AA51" t="e">
            <v>#DIV/0!</v>
          </cell>
          <cell r="AB51" t="e">
            <v>#DIV/0!</v>
          </cell>
          <cell r="AC51" t="e">
            <v>#DIV/0!</v>
          </cell>
          <cell r="AD51" t="e">
            <v>#DIV/0!</v>
          </cell>
          <cell r="AE51" t="e">
            <v>#DIV/0!</v>
          </cell>
          <cell r="AF51" t="e">
            <v>#DIV/0!</v>
          </cell>
          <cell r="AG51" t="e">
            <v>#DIV/0!</v>
          </cell>
          <cell r="AH51" t="e">
            <v>#DIV/0!</v>
          </cell>
          <cell r="AI51" t="e">
            <v>#DIV/0!</v>
          </cell>
          <cell r="AJ51" t="e">
            <v>#DIV/0!</v>
          </cell>
          <cell r="AK51" t="e">
            <v>#DIV/0!</v>
          </cell>
          <cell r="AL51" t="e">
            <v>#DIV/0!</v>
          </cell>
          <cell r="AM51" t="e">
            <v>#DIV/0!</v>
          </cell>
          <cell r="AN51" t="e">
            <v>#DIV/0!</v>
          </cell>
          <cell r="AO51" t="e">
            <v>#DIV/0!</v>
          </cell>
          <cell r="AP51" t="e">
            <v>#DIV/0!</v>
          </cell>
          <cell r="AQ51" t="e">
            <v>#DIV/0!</v>
          </cell>
          <cell r="AR51" t="e">
            <v>#DIV/0!</v>
          </cell>
          <cell r="AS51" t="e">
            <v>#DIV/0!</v>
          </cell>
          <cell r="AT51" t="e">
            <v>#DIV/0!</v>
          </cell>
          <cell r="AU51" t="e">
            <v>#DIV/0!</v>
          </cell>
          <cell r="AV51" t="e">
            <v>#DIV/0!</v>
          </cell>
          <cell r="AW51" t="e">
            <v>#DIV/0!</v>
          </cell>
          <cell r="AX51" t="e">
            <v>#DIV/0!</v>
          </cell>
          <cell r="AY51" t="e">
            <v>#DIV/0!</v>
          </cell>
          <cell r="AZ51" t="e">
            <v>#DIV/0!</v>
          </cell>
          <cell r="BA51" t="e">
            <v>#DIV/0!</v>
          </cell>
          <cell r="BB51" t="e">
            <v>#DIV/0!</v>
          </cell>
          <cell r="BC51" t="e">
            <v>#DIV/0!</v>
          </cell>
          <cell r="BD51" t="e">
            <v>#DIV/0!</v>
          </cell>
          <cell r="BE51" t="e">
            <v>#DIV/0!</v>
          </cell>
          <cell r="BF51" t="e">
            <v>#DIV/0!</v>
          </cell>
          <cell r="BG51" t="e">
            <v>#DIV/0!</v>
          </cell>
          <cell r="BH51" t="e">
            <v>#DIV/0!</v>
          </cell>
          <cell r="BI51" t="e">
            <v>#DIV/0!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4.7970211662425065E-2</v>
          </cell>
          <cell r="BU51">
            <v>9.594042332485013E-2</v>
          </cell>
          <cell r="BV51">
            <v>0.14379123812883504</v>
          </cell>
          <cell r="BW51">
            <v>0.19148672609639542</v>
          </cell>
          <cell r="BX51">
            <v>0.23862509393951142</v>
          </cell>
          <cell r="BY51">
            <v>0.28547876929531601</v>
          </cell>
          <cell r="BZ51">
            <v>0.33260084384658595</v>
          </cell>
          <cell r="CA51">
            <v>0.37373539540055867</v>
          </cell>
          <cell r="CB51">
            <v>0.41886947631900434</v>
          </cell>
          <cell r="CC51">
            <v>0.4649829548244464</v>
          </cell>
          <cell r="CD51">
            <v>0.50970272887282841</v>
          </cell>
          <cell r="CE51">
            <v>0.54823099042771495</v>
          </cell>
          <cell r="CF51">
            <v>0.54823099042771495</v>
          </cell>
          <cell r="CG51">
            <v>0.54823099042771495</v>
          </cell>
        </row>
        <row r="52">
          <cell r="A52" t="str">
            <v>Direct LER</v>
          </cell>
          <cell r="M52" t="e">
            <v>#DIV/0!</v>
          </cell>
          <cell r="N52" t="e">
            <v>#DIV/0!</v>
          </cell>
          <cell r="O52" t="e">
            <v>#DIV/0!</v>
          </cell>
          <cell r="P52" t="e">
            <v>#DIV/0!</v>
          </cell>
          <cell r="Q52" t="e">
            <v>#DIV/0!</v>
          </cell>
          <cell r="R52" t="e">
            <v>#DIV/0!</v>
          </cell>
          <cell r="S52" t="e">
            <v>#DIV/0!</v>
          </cell>
          <cell r="T52" t="e">
            <v>#DIV/0!</v>
          </cell>
          <cell r="U52" t="e">
            <v>#DIV/0!</v>
          </cell>
          <cell r="V52" t="e">
            <v>#DIV/0!</v>
          </cell>
          <cell r="W52" t="e">
            <v>#DIV/0!</v>
          </cell>
          <cell r="X52" t="e">
            <v>#DIV/0!</v>
          </cell>
          <cell r="Y52" t="e">
            <v>#DIV/0!</v>
          </cell>
          <cell r="Z52" t="e">
            <v>#DIV/0!</v>
          </cell>
          <cell r="AA52" t="e">
            <v>#DIV/0!</v>
          </cell>
          <cell r="AB52" t="e">
            <v>#DIV/0!</v>
          </cell>
          <cell r="AC52" t="e">
            <v>#DIV/0!</v>
          </cell>
          <cell r="AD52" t="e">
            <v>#DIV/0!</v>
          </cell>
          <cell r="AE52" t="e">
            <v>#DIV/0!</v>
          </cell>
          <cell r="AF52" t="e">
            <v>#DIV/0!</v>
          </cell>
          <cell r="AG52" t="e">
            <v>#DIV/0!</v>
          </cell>
          <cell r="AH52" t="e">
            <v>#DIV/0!</v>
          </cell>
          <cell r="AI52" t="e">
            <v>#DIV/0!</v>
          </cell>
          <cell r="AJ52" t="e">
            <v>#DIV/0!</v>
          </cell>
          <cell r="AK52" t="e">
            <v>#DIV/0!</v>
          </cell>
          <cell r="AL52" t="e">
            <v>#DIV/0!</v>
          </cell>
          <cell r="AM52" t="e">
            <v>#DIV/0!</v>
          </cell>
          <cell r="AN52" t="e">
            <v>#DIV/0!</v>
          </cell>
          <cell r="AO52" t="e">
            <v>#DIV/0!</v>
          </cell>
          <cell r="AP52" t="e">
            <v>#DIV/0!</v>
          </cell>
          <cell r="AQ52" t="e">
            <v>#DIV/0!</v>
          </cell>
          <cell r="AR52" t="e">
            <v>#DIV/0!</v>
          </cell>
          <cell r="AS52" t="e">
            <v>#DIV/0!</v>
          </cell>
          <cell r="AT52" t="e">
            <v>#DIV/0!</v>
          </cell>
          <cell r="AU52" t="e">
            <v>#DIV/0!</v>
          </cell>
          <cell r="AV52" t="e">
            <v>#DIV/0!</v>
          </cell>
          <cell r="AW52" t="e">
            <v>#DIV/0!</v>
          </cell>
          <cell r="AX52" t="e">
            <v>#DIV/0!</v>
          </cell>
          <cell r="AY52" t="e">
            <v>#DIV/0!</v>
          </cell>
          <cell r="AZ52" t="e">
            <v>#DIV/0!</v>
          </cell>
          <cell r="BA52" t="e">
            <v>#DIV/0!</v>
          </cell>
          <cell r="BB52" t="e">
            <v>#DIV/0!</v>
          </cell>
          <cell r="BC52" t="e">
            <v>#DIV/0!</v>
          </cell>
          <cell r="BD52" t="e">
            <v>#DIV/0!</v>
          </cell>
          <cell r="BE52" t="e">
            <v>#DIV/0!</v>
          </cell>
          <cell r="BF52" t="e">
            <v>#DIV/0!</v>
          </cell>
          <cell r="BG52" t="e">
            <v>#DIV/0!</v>
          </cell>
          <cell r="BH52" t="e">
            <v>#DIV/0!</v>
          </cell>
          <cell r="BI52" t="e">
            <v>#DIV/0!</v>
          </cell>
          <cell r="BJ52" t="e">
            <v>#DIV/0!</v>
          </cell>
          <cell r="BK52" t="e">
            <v>#DIV/0!</v>
          </cell>
          <cell r="BL52" t="e">
            <v>#DIV/0!</v>
          </cell>
          <cell r="BM52" t="e">
            <v>#DIV/0!</v>
          </cell>
          <cell r="BN52" t="e">
            <v>#DIV/0!</v>
          </cell>
          <cell r="BO52" t="e">
            <v>#DIV/0!</v>
          </cell>
          <cell r="BP52" t="e">
            <v>#DIV/0!</v>
          </cell>
          <cell r="BQ52" t="e">
            <v>#DIV/0!</v>
          </cell>
          <cell r="BR52" t="e">
            <v>#DIV/0!</v>
          </cell>
          <cell r="BS52" t="e">
            <v>#DIV/0!</v>
          </cell>
          <cell r="BT52">
            <v>15.610557540983606</v>
          </cell>
          <cell r="BU52">
            <v>7.8052787704918032</v>
          </cell>
          <cell r="BV52">
            <v>5.1680920513661199</v>
          </cell>
          <cell r="BW52">
            <v>3.8367785620081971</v>
          </cell>
          <cell r="BX52">
            <v>2.9905925169508194</v>
          </cell>
          <cell r="BY52">
            <v>2.4389605774316943</v>
          </cell>
          <cell r="BZ52">
            <v>2.1073436714051534</v>
          </cell>
          <cell r="CA52">
            <v>1.7402731553073767</v>
          </cell>
          <cell r="CB52">
            <v>1.7190954896174866</v>
          </cell>
          <cell r="CC52">
            <v>1.5961921298852462</v>
          </cell>
          <cell r="CD52">
            <v>1.4758438487332344</v>
          </cell>
          <cell r="CE52">
            <v>1.2038721114344264</v>
          </cell>
          <cell r="CF52">
            <v>1.2038721114344264</v>
          </cell>
          <cell r="CG52">
            <v>1.2038721114344264</v>
          </cell>
        </row>
        <row r="54">
          <cell r="A54" t="str">
            <v>Contribution Margin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21117.8</v>
          </cell>
          <cell r="BK54">
            <v>52345.41</v>
          </cell>
          <cell r="BL54">
            <v>130662.19</v>
          </cell>
          <cell r="BM54">
            <v>204204.1</v>
          </cell>
          <cell r="BN54">
            <v>221481.78000000003</v>
          </cell>
          <cell r="BO54">
            <v>575812.85</v>
          </cell>
          <cell r="BP54">
            <v>549670.43999999994</v>
          </cell>
          <cell r="BQ54">
            <v>536481.09</v>
          </cell>
          <cell r="BR54">
            <v>583312.17999999993</v>
          </cell>
          <cell r="BS54">
            <v>952244.01</v>
          </cell>
          <cell r="BT54">
            <v>891244.01</v>
          </cell>
          <cell r="BU54">
            <v>830244.01</v>
          </cell>
          <cell r="BV54">
            <v>762760.84539999999</v>
          </cell>
          <cell r="BW54">
            <v>692173.9691300001</v>
          </cell>
          <cell r="BX54">
            <v>607130.71766999993</v>
          </cell>
          <cell r="BY54">
            <v>526659.57134000002</v>
          </cell>
          <cell r="BZ54">
            <v>472835.74769000045</v>
          </cell>
          <cell r="CA54">
            <v>361253.29978999984</v>
          </cell>
          <cell r="CB54">
            <v>394783.42380000011</v>
          </cell>
          <cell r="CC54">
            <v>363677.19923000014</v>
          </cell>
          <cell r="CD54">
            <v>319291.22250000027</v>
          </cell>
          <cell r="CE54">
            <v>149234.38557000016</v>
          </cell>
          <cell r="CF54">
            <v>149234.38557000016</v>
          </cell>
          <cell r="CG54">
            <v>149234.38557000016</v>
          </cell>
        </row>
        <row r="55">
          <cell r="A55" t="str">
            <v>as a % to sales</v>
          </cell>
          <cell r="M55" t="e">
            <v>#DIV/0!</v>
          </cell>
          <cell r="N55" t="e">
            <v>#DIV/0!</v>
          </cell>
          <cell r="O55" t="e">
            <v>#DIV/0!</v>
          </cell>
          <cell r="P55" t="e">
            <v>#DIV/0!</v>
          </cell>
          <cell r="Q55" t="e">
            <v>#DIV/0!</v>
          </cell>
          <cell r="R55" t="e">
            <v>#DIV/0!</v>
          </cell>
          <cell r="S55" t="e">
            <v>#DIV/0!</v>
          </cell>
          <cell r="T55" t="e">
            <v>#DIV/0!</v>
          </cell>
          <cell r="U55" t="e">
            <v>#DIV/0!</v>
          </cell>
          <cell r="V55" t="e">
            <v>#DIV/0!</v>
          </cell>
          <cell r="W55" t="e">
            <v>#DIV/0!</v>
          </cell>
          <cell r="X55" t="e">
            <v>#DIV/0!</v>
          </cell>
          <cell r="Y55" t="e">
            <v>#DIV/0!</v>
          </cell>
          <cell r="Z55" t="e">
            <v>#DIV/0!</v>
          </cell>
          <cell r="AA55" t="e">
            <v>#DIV/0!</v>
          </cell>
          <cell r="AB55" t="e">
            <v>#DIV/0!</v>
          </cell>
          <cell r="AC55" t="e">
            <v>#DIV/0!</v>
          </cell>
          <cell r="AD55" t="e">
            <v>#DIV/0!</v>
          </cell>
          <cell r="AE55" t="e">
            <v>#DIV/0!</v>
          </cell>
          <cell r="AF55" t="e">
            <v>#DIV/0!</v>
          </cell>
          <cell r="AG55" t="e">
            <v>#DIV/0!</v>
          </cell>
          <cell r="AH55" t="e">
            <v>#DIV/0!</v>
          </cell>
          <cell r="AI55" t="e">
            <v>#DIV/0!</v>
          </cell>
          <cell r="AJ55" t="e">
            <v>#DIV/0!</v>
          </cell>
          <cell r="AK55" t="e">
            <v>#DIV/0!</v>
          </cell>
          <cell r="AL55" t="e">
            <v>#DIV/0!</v>
          </cell>
          <cell r="AM55" t="e">
            <v>#DIV/0!</v>
          </cell>
          <cell r="AN55" t="e">
            <v>#DIV/0!</v>
          </cell>
          <cell r="AO55" t="e">
            <v>#DIV/0!</v>
          </cell>
          <cell r="AP55" t="e">
            <v>#DIV/0!</v>
          </cell>
          <cell r="AQ55" t="e">
            <v>#DIV/0!</v>
          </cell>
          <cell r="AR55" t="e">
            <v>#DIV/0!</v>
          </cell>
          <cell r="AS55" t="e">
            <v>#DIV/0!</v>
          </cell>
          <cell r="AT55" t="e">
            <v>#DIV/0!</v>
          </cell>
          <cell r="AU55" t="e">
            <v>#DIV/0!</v>
          </cell>
          <cell r="AV55" t="e">
            <v>#DIV/0!</v>
          </cell>
          <cell r="AW55" t="e">
            <v>#DIV/0!</v>
          </cell>
          <cell r="AX55" t="e">
            <v>#DIV/0!</v>
          </cell>
          <cell r="AY55" t="e">
            <v>#DIV/0!</v>
          </cell>
          <cell r="AZ55" t="e">
            <v>#DIV/0!</v>
          </cell>
          <cell r="BA55" t="e">
            <v>#DIV/0!</v>
          </cell>
          <cell r="BB55" t="e">
            <v>#DIV/0!</v>
          </cell>
          <cell r="BC55" t="e">
            <v>#DIV/0!</v>
          </cell>
          <cell r="BD55" t="e">
            <v>#DIV/0!</v>
          </cell>
          <cell r="BE55" t="e">
            <v>#DIV/0!</v>
          </cell>
          <cell r="BF55" t="e">
            <v>#DIV/0!</v>
          </cell>
          <cell r="BG55" t="e">
            <v>#DIV/0!</v>
          </cell>
          <cell r="BH55" t="e">
            <v>#DIV/0!</v>
          </cell>
          <cell r="BI55" t="e">
            <v>#DIV/0!</v>
          </cell>
          <cell r="BJ55">
            <v>1</v>
          </cell>
          <cell r="BK55">
            <v>1</v>
          </cell>
          <cell r="BL55">
            <v>1</v>
          </cell>
          <cell r="BM55">
            <v>0.97852145405943602</v>
          </cell>
          <cell r="BN55">
            <v>0.90781143988156421</v>
          </cell>
          <cell r="BO55">
            <v>0.84395012726609941</v>
          </cell>
          <cell r="BP55">
            <v>0.70383348020261038</v>
          </cell>
          <cell r="BQ55">
            <v>0.66637727194061158</v>
          </cell>
          <cell r="BR55">
            <v>0.6505660743512458</v>
          </cell>
          <cell r="BS55">
            <v>0.74884174940944936</v>
          </cell>
          <cell r="BT55">
            <v>0.70087153774702426</v>
          </cell>
          <cell r="BU55">
            <v>0.65290132608459928</v>
          </cell>
          <cell r="BV55">
            <v>0.59933511670089035</v>
          </cell>
          <cell r="BW55">
            <v>0.54320543949939004</v>
          </cell>
          <cell r="BX55">
            <v>0.47500532635267778</v>
          </cell>
          <cell r="BY55">
            <v>0.41079269470967733</v>
          </cell>
          <cell r="BZ55">
            <v>0.36830343953753059</v>
          </cell>
          <cell r="CA55">
            <v>0.27666628040322161</v>
          </cell>
          <cell r="CB55">
            <v>0.30120715115943458</v>
          </cell>
          <cell r="CC55">
            <v>0.27721917819712188</v>
          </cell>
          <cell r="CD55">
            <v>0.24253890821667895</v>
          </cell>
          <cell r="CE55">
            <v>0.11176900957228508</v>
          </cell>
          <cell r="CF55">
            <v>0.11176900957228508</v>
          </cell>
          <cell r="CG55">
            <v>0.11176900957228508</v>
          </cell>
        </row>
      </sheetData>
      <sheetData sheetId="15">
        <row r="40"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 t="e">
            <v>#DIV/0!</v>
          </cell>
          <cell r="S40" t="e">
            <v>#DIV/0!</v>
          </cell>
          <cell r="T40" t="e">
            <v>#DIV/0!</v>
          </cell>
          <cell r="U40" t="e">
            <v>#DIV/0!</v>
          </cell>
          <cell r="V40" t="e">
            <v>#DIV/0!</v>
          </cell>
          <cell r="W40" t="e">
            <v>#DIV/0!</v>
          </cell>
          <cell r="X40" t="e">
            <v>#DIV/0!</v>
          </cell>
          <cell r="Y40" t="e">
            <v>#DIV/0!</v>
          </cell>
          <cell r="Z40" t="e">
            <v>#DIV/0!</v>
          </cell>
          <cell r="AA40" t="e">
            <v>#DIV/0!</v>
          </cell>
          <cell r="AB40" t="e">
            <v>#DIV/0!</v>
          </cell>
          <cell r="AC40" t="e">
            <v>#DIV/0!</v>
          </cell>
          <cell r="AD40" t="e">
            <v>#DIV/0!</v>
          </cell>
          <cell r="AE40" t="e">
            <v>#DIV/0!</v>
          </cell>
          <cell r="AF40" t="e">
            <v>#DIV/0!</v>
          </cell>
          <cell r="AG40" t="e">
            <v>#DIV/0!</v>
          </cell>
          <cell r="AH40" t="e">
            <v>#DIV/0!</v>
          </cell>
          <cell r="AI40" t="e">
            <v>#DIV/0!</v>
          </cell>
          <cell r="AJ40" t="e">
            <v>#DIV/0!</v>
          </cell>
          <cell r="AK40" t="e">
            <v>#DIV/0!</v>
          </cell>
          <cell r="AL40" t="e">
            <v>#DIV/0!</v>
          </cell>
          <cell r="AM40" t="e">
            <v>#DIV/0!</v>
          </cell>
          <cell r="AN40" t="e">
            <v>#DIV/0!</v>
          </cell>
          <cell r="AO40" t="e">
            <v>#DIV/0!</v>
          </cell>
          <cell r="AP40" t="e">
            <v>#DIV/0!</v>
          </cell>
          <cell r="AQ40" t="e">
            <v>#DIV/0!</v>
          </cell>
          <cell r="AR40" t="e">
            <v>#DIV/0!</v>
          </cell>
          <cell r="AS40" t="e">
            <v>#DIV/0!</v>
          </cell>
          <cell r="AT40" t="e">
            <v>#DIV/0!</v>
          </cell>
          <cell r="AU40" t="e">
            <v>#DIV/0!</v>
          </cell>
          <cell r="AV40" t="e">
            <v>#DIV/0!</v>
          </cell>
          <cell r="AW40" t="e">
            <v>#DIV/0!</v>
          </cell>
          <cell r="AX40" t="e">
            <v>#DIV/0!</v>
          </cell>
          <cell r="AY40" t="e">
            <v>#DIV/0!</v>
          </cell>
          <cell r="AZ40" t="e">
            <v>#DIV/0!</v>
          </cell>
          <cell r="BA40" t="e">
            <v>#DIV/0!</v>
          </cell>
          <cell r="BB40" t="e">
            <v>#DIV/0!</v>
          </cell>
          <cell r="BC40" t="e">
            <v>#DIV/0!</v>
          </cell>
          <cell r="BD40" t="e">
            <v>#DIV/0!</v>
          </cell>
          <cell r="BE40" t="e">
            <v>#DIV/0!</v>
          </cell>
          <cell r="BF40" t="e">
            <v>#DIV/0!</v>
          </cell>
          <cell r="BG40" t="e">
            <v>#DIV/0!</v>
          </cell>
          <cell r="BH40" t="e">
            <v>#DIV/0!</v>
          </cell>
          <cell r="BI40" t="e">
            <v>#DIV/0!</v>
          </cell>
          <cell r="BJ40" t="e">
            <v>#DIV/0!</v>
          </cell>
          <cell r="BK40" t="e">
            <v>#DIV/0!</v>
          </cell>
          <cell r="BL40" t="e">
            <v>#DIV/0!</v>
          </cell>
          <cell r="BM40" t="e">
            <v>#DIV/0!</v>
          </cell>
          <cell r="BN40" t="e">
            <v>#DIV/0!</v>
          </cell>
          <cell r="BO40" t="e">
            <v>#DIV/0!</v>
          </cell>
          <cell r="BP40" t="e">
            <v>#DIV/0!</v>
          </cell>
          <cell r="BQ40" t="e">
            <v>#DIV/0!</v>
          </cell>
          <cell r="BR40" t="e">
            <v>#DIV/0!</v>
          </cell>
          <cell r="BS40" t="e">
            <v>#DIV/0!</v>
          </cell>
          <cell r="BT40" t="str">
            <v>Forecast</v>
          </cell>
          <cell r="BU40" t="str">
            <v>Forecast</v>
          </cell>
          <cell r="BV40" t="str">
            <v>Forecast</v>
          </cell>
          <cell r="BW40" t="str">
            <v>Forecast</v>
          </cell>
          <cell r="BX40" t="str">
            <v>Forecast</v>
          </cell>
          <cell r="BY40" t="str">
            <v>Forecast</v>
          </cell>
          <cell r="BZ40" t="str">
            <v>Forecast</v>
          </cell>
          <cell r="CA40" t="str">
            <v>Forecast</v>
          </cell>
          <cell r="CB40" t="str">
            <v>Forecast</v>
          </cell>
          <cell r="CC40" t="str">
            <v>Forecast</v>
          </cell>
          <cell r="CD40" t="str">
            <v>Forecast</v>
          </cell>
          <cell r="CE40" t="str">
            <v>Forecast</v>
          </cell>
          <cell r="CF40" t="str">
            <v>Forecast</v>
          </cell>
          <cell r="CG40" t="str">
            <v>Forecast</v>
          </cell>
        </row>
        <row r="41">
          <cell r="B41" t="str">
            <v>2014-01</v>
          </cell>
          <cell r="C41" t="str">
            <v>2014-02</v>
          </cell>
          <cell r="D41" t="str">
            <v>2014-03</v>
          </cell>
          <cell r="E41" t="str">
            <v>2014-04</v>
          </cell>
          <cell r="F41" t="str">
            <v>2014-05</v>
          </cell>
          <cell r="G41" t="str">
            <v>2014-06</v>
          </cell>
          <cell r="H41" t="str">
            <v>2014-07</v>
          </cell>
          <cell r="I41" t="str">
            <v>2014-08</v>
          </cell>
          <cell r="J41" t="str">
            <v>2014-09</v>
          </cell>
          <cell r="K41" t="str">
            <v>2014-10</v>
          </cell>
          <cell r="L41" t="str">
            <v>2014-11</v>
          </cell>
          <cell r="M41" t="str">
            <v>2014-12</v>
          </cell>
          <cell r="N41" t="str">
            <v>2015-01</v>
          </cell>
          <cell r="O41" t="str">
            <v>2015-02</v>
          </cell>
          <cell r="P41" t="str">
            <v>2015-03</v>
          </cell>
          <cell r="Q41" t="str">
            <v>2015-04</v>
          </cell>
          <cell r="R41" t="str">
            <v>2015-05</v>
          </cell>
          <cell r="S41" t="str">
            <v>2015-06</v>
          </cell>
          <cell r="T41" t="str">
            <v>2015-07</v>
          </cell>
          <cell r="U41" t="str">
            <v>2015-08</v>
          </cell>
          <cell r="V41" t="str">
            <v>2015-09</v>
          </cell>
          <cell r="W41" t="str">
            <v>2015-10</v>
          </cell>
          <cell r="X41" t="str">
            <v>2015-11</v>
          </cell>
          <cell r="Y41" t="str">
            <v>2015-12</v>
          </cell>
          <cell r="Z41" t="str">
            <v>2016-01</v>
          </cell>
          <cell r="AA41" t="str">
            <v>2016-02</v>
          </cell>
          <cell r="AB41" t="str">
            <v>2016-03</v>
          </cell>
          <cell r="AC41" t="str">
            <v>2016-04</v>
          </cell>
          <cell r="AD41" t="str">
            <v>2016-05</v>
          </cell>
          <cell r="AE41" t="str">
            <v>2016-06</v>
          </cell>
          <cell r="AF41" t="str">
            <v>2016-07</v>
          </cell>
          <cell r="AG41" t="str">
            <v>2016-08</v>
          </cell>
          <cell r="AH41" t="str">
            <v>2016-09</v>
          </cell>
          <cell r="AI41" t="str">
            <v>2016-10</v>
          </cell>
          <cell r="AJ41" t="str">
            <v>2016-11</v>
          </cell>
          <cell r="AK41" t="str">
            <v>2016-12</v>
          </cell>
          <cell r="AL41" t="str">
            <v>2017-01</v>
          </cell>
          <cell r="AM41" t="str">
            <v>2017-02</v>
          </cell>
          <cell r="AN41" t="str">
            <v>2017-03</v>
          </cell>
          <cell r="AO41" t="str">
            <v>2017-04</v>
          </cell>
          <cell r="AP41" t="str">
            <v>2017-05</v>
          </cell>
          <cell r="AQ41" t="str">
            <v>2017-06</v>
          </cell>
          <cell r="AR41" t="str">
            <v>2017-07</v>
          </cell>
          <cell r="AS41" t="str">
            <v>2017-08</v>
          </cell>
          <cell r="AT41" t="str">
            <v>2017-09</v>
          </cell>
          <cell r="AU41" t="str">
            <v>2017-10</v>
          </cell>
          <cell r="AV41" t="str">
            <v>2017-11</v>
          </cell>
          <cell r="AW41" t="str">
            <v>2017-12</v>
          </cell>
          <cell r="AX41" t="str">
            <v>2018-01</v>
          </cell>
          <cell r="AY41" t="str">
            <v>2018-02</v>
          </cell>
          <cell r="AZ41" t="str">
            <v>2018-03</v>
          </cell>
          <cell r="BA41" t="str">
            <v>2018-04</v>
          </cell>
          <cell r="BB41" t="str">
            <v>2018-05</v>
          </cell>
          <cell r="BC41" t="str">
            <v>2018-06</v>
          </cell>
          <cell r="BD41" t="str">
            <v>2018-07</v>
          </cell>
          <cell r="BE41" t="str">
            <v>2018-08</v>
          </cell>
          <cell r="BF41" t="str">
            <v>2018-09</v>
          </cell>
          <cell r="BG41" t="str">
            <v>2018-10</v>
          </cell>
          <cell r="BH41" t="str">
            <v>2018-11</v>
          </cell>
          <cell r="BI41" t="str">
            <v>2018-12</v>
          </cell>
          <cell r="BJ41" t="str">
            <v>2019-01</v>
          </cell>
          <cell r="BK41" t="str">
            <v>2019-02</v>
          </cell>
          <cell r="BL41" t="str">
            <v>2019-03</v>
          </cell>
          <cell r="BM41" t="str">
            <v>2019-04</v>
          </cell>
          <cell r="BN41" t="str">
            <v>2019-05</v>
          </cell>
          <cell r="BO41" t="str">
            <v>2019-06</v>
          </cell>
          <cell r="BP41" t="str">
            <v>2019-07</v>
          </cell>
          <cell r="BQ41" t="str">
            <v>2019-08</v>
          </cell>
          <cell r="BR41" t="str">
            <v>2019-09</v>
          </cell>
          <cell r="BS41" t="str">
            <v>2019-10</v>
          </cell>
          <cell r="BT41" t="str">
            <v>2019-11</v>
          </cell>
          <cell r="BU41" t="str">
            <v>2019-12</v>
          </cell>
          <cell r="BV41" t="str">
            <v>2020-01</v>
          </cell>
          <cell r="BW41" t="str">
            <v>2020-02</v>
          </cell>
          <cell r="BX41" t="str">
            <v>2020-03</v>
          </cell>
          <cell r="BY41" t="str">
            <v>2020-04</v>
          </cell>
          <cell r="BZ41" t="str">
            <v>2020-05</v>
          </cell>
          <cell r="CA41" t="str">
            <v>2020-06</v>
          </cell>
          <cell r="CB41" t="str">
            <v>2020-07</v>
          </cell>
          <cell r="CC41" t="str">
            <v>2020-08</v>
          </cell>
          <cell r="CD41" t="str">
            <v>2020-09</v>
          </cell>
          <cell r="CE41" t="str">
            <v>2020-10</v>
          </cell>
          <cell r="CF41" t="str">
            <v>2020-11</v>
          </cell>
          <cell r="CG41" t="str">
            <v>2020-12</v>
          </cell>
        </row>
        <row r="42">
          <cell r="A42" t="str">
            <v>Rolling 12 Months</v>
          </cell>
        </row>
        <row r="43">
          <cell r="A43" t="str">
            <v>Revenue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25542.61</v>
          </cell>
          <cell r="BS43">
            <v>25542.61</v>
          </cell>
          <cell r="BT43">
            <v>25542.61</v>
          </cell>
          <cell r="BU43">
            <v>25542.61</v>
          </cell>
          <cell r="BV43">
            <v>25542.61</v>
          </cell>
          <cell r="BW43">
            <v>25542.61</v>
          </cell>
          <cell r="BX43">
            <v>25542.61</v>
          </cell>
          <cell r="BY43">
            <v>25542.61</v>
          </cell>
          <cell r="BZ43">
            <v>25542.61</v>
          </cell>
          <cell r="CA43">
            <v>25542.61</v>
          </cell>
          <cell r="CB43">
            <v>25542.61</v>
          </cell>
          <cell r="CC43">
            <v>25542.61</v>
          </cell>
          <cell r="CD43">
            <v>26819.740500000004</v>
          </cell>
          <cell r="CE43">
            <v>26819.740500000004</v>
          </cell>
          <cell r="CF43">
            <v>26819.740500000004</v>
          </cell>
          <cell r="CG43">
            <v>26819.740500000004</v>
          </cell>
        </row>
        <row r="45">
          <cell r="A45" t="str">
            <v>Cost of Goods Sold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9118.7117699999999</v>
          </cell>
          <cell r="CE45">
            <v>9118.7117699999999</v>
          </cell>
          <cell r="CF45">
            <v>9118.7117699999999</v>
          </cell>
          <cell r="CG45">
            <v>9118.7117699999999</v>
          </cell>
        </row>
        <row r="47">
          <cell r="A47" t="str">
            <v>Gross Margin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25542.61</v>
          </cell>
          <cell r="BS47">
            <v>25542.61</v>
          </cell>
          <cell r="BT47">
            <v>25542.61</v>
          </cell>
          <cell r="BU47">
            <v>25542.61</v>
          </cell>
          <cell r="BV47">
            <v>25542.61</v>
          </cell>
          <cell r="BW47">
            <v>25542.61</v>
          </cell>
          <cell r="BX47">
            <v>25542.61</v>
          </cell>
          <cell r="BY47">
            <v>25542.61</v>
          </cell>
          <cell r="BZ47">
            <v>25542.61</v>
          </cell>
          <cell r="CA47">
            <v>25542.61</v>
          </cell>
          <cell r="CB47">
            <v>25542.61</v>
          </cell>
          <cell r="CC47">
            <v>25542.61</v>
          </cell>
          <cell r="CD47">
            <v>17701.028730000005</v>
          </cell>
          <cell r="CE47">
            <v>17701.028730000005</v>
          </cell>
          <cell r="CF47">
            <v>17701.028730000005</v>
          </cell>
          <cell r="CG47">
            <v>17701.028730000005</v>
          </cell>
        </row>
        <row r="48">
          <cell r="A48" t="str">
            <v>as a % of sales</v>
          </cell>
          <cell r="M48" t="e">
            <v>#DIV/0!</v>
          </cell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  <cell r="U48" t="e">
            <v>#DIV/0!</v>
          </cell>
          <cell r="V48" t="e">
            <v>#DIV/0!</v>
          </cell>
          <cell r="W48" t="e">
            <v>#DIV/0!</v>
          </cell>
          <cell r="X48" t="e">
            <v>#DIV/0!</v>
          </cell>
          <cell r="Y48" t="e">
            <v>#DIV/0!</v>
          </cell>
          <cell r="Z48" t="e">
            <v>#DIV/0!</v>
          </cell>
          <cell r="AA48" t="e">
            <v>#DIV/0!</v>
          </cell>
          <cell r="AB48" t="e">
            <v>#DIV/0!</v>
          </cell>
          <cell r="AC48" t="e">
            <v>#DIV/0!</v>
          </cell>
          <cell r="AD48" t="e">
            <v>#DIV/0!</v>
          </cell>
          <cell r="AE48" t="e">
            <v>#DIV/0!</v>
          </cell>
          <cell r="AF48" t="e">
            <v>#DIV/0!</v>
          </cell>
          <cell r="AG48" t="e">
            <v>#DIV/0!</v>
          </cell>
          <cell r="AH48" t="e">
            <v>#DIV/0!</v>
          </cell>
          <cell r="AI48" t="e">
            <v>#DIV/0!</v>
          </cell>
          <cell r="AJ48" t="e">
            <v>#DIV/0!</v>
          </cell>
          <cell r="AK48" t="e">
            <v>#DIV/0!</v>
          </cell>
          <cell r="AL48" t="e">
            <v>#DIV/0!</v>
          </cell>
          <cell r="AM48" t="e">
            <v>#DIV/0!</v>
          </cell>
          <cell r="AN48" t="e">
            <v>#DIV/0!</v>
          </cell>
          <cell r="AO48" t="e">
            <v>#DIV/0!</v>
          </cell>
          <cell r="AP48" t="e">
            <v>#DIV/0!</v>
          </cell>
          <cell r="AQ48" t="e">
            <v>#DIV/0!</v>
          </cell>
          <cell r="AR48" t="e">
            <v>#DIV/0!</v>
          </cell>
          <cell r="AS48" t="e">
            <v>#DIV/0!</v>
          </cell>
          <cell r="AT48" t="e">
            <v>#DIV/0!</v>
          </cell>
          <cell r="AU48" t="e">
            <v>#DIV/0!</v>
          </cell>
          <cell r="AV48" t="e">
            <v>#DIV/0!</v>
          </cell>
          <cell r="AW48" t="e">
            <v>#DIV/0!</v>
          </cell>
          <cell r="AX48" t="e">
            <v>#DIV/0!</v>
          </cell>
          <cell r="AY48" t="e">
            <v>#DIV/0!</v>
          </cell>
          <cell r="AZ48" t="e">
            <v>#DIV/0!</v>
          </cell>
          <cell r="BA48" t="e">
            <v>#DIV/0!</v>
          </cell>
          <cell r="BB48" t="e">
            <v>#DIV/0!</v>
          </cell>
          <cell r="BC48" t="e">
            <v>#DIV/0!</v>
          </cell>
          <cell r="BD48" t="e">
            <v>#DIV/0!</v>
          </cell>
          <cell r="BE48" t="e">
            <v>#DIV/0!</v>
          </cell>
          <cell r="BF48" t="e">
            <v>#DIV/0!</v>
          </cell>
          <cell r="BG48" t="e">
            <v>#DIV/0!</v>
          </cell>
          <cell r="BH48" t="e">
            <v>#DIV/0!</v>
          </cell>
          <cell r="BI48" t="e">
            <v>#DIV/0!</v>
          </cell>
          <cell r="BJ48" t="e">
            <v>#DIV/0!</v>
          </cell>
          <cell r="BK48" t="e">
            <v>#DIV/0!</v>
          </cell>
          <cell r="BL48" t="e">
            <v>#DIV/0!</v>
          </cell>
          <cell r="BM48" t="e">
            <v>#DIV/0!</v>
          </cell>
          <cell r="BN48" t="e">
            <v>#DIV/0!</v>
          </cell>
          <cell r="BO48" t="e">
            <v>#DIV/0!</v>
          </cell>
          <cell r="BP48" t="e">
            <v>#DIV/0!</v>
          </cell>
          <cell r="BQ48" t="e">
            <v>#DIV/0!</v>
          </cell>
          <cell r="BR48">
            <v>1</v>
          </cell>
          <cell r="BS48">
            <v>1</v>
          </cell>
          <cell r="BT48">
            <v>1</v>
          </cell>
          <cell r="BU48">
            <v>1</v>
          </cell>
          <cell r="BV48">
            <v>1</v>
          </cell>
          <cell r="BW48">
            <v>1</v>
          </cell>
          <cell r="BX48">
            <v>1</v>
          </cell>
          <cell r="BY48">
            <v>1</v>
          </cell>
          <cell r="BZ48">
            <v>1</v>
          </cell>
          <cell r="CA48">
            <v>1</v>
          </cell>
          <cell r="CB48">
            <v>1</v>
          </cell>
          <cell r="CC48">
            <v>1</v>
          </cell>
          <cell r="CD48">
            <v>0.66000000000000014</v>
          </cell>
          <cell r="CE48">
            <v>0.66000000000000014</v>
          </cell>
          <cell r="CF48">
            <v>0.66000000000000014</v>
          </cell>
          <cell r="CG48">
            <v>0.66000000000000014</v>
          </cell>
        </row>
        <row r="50">
          <cell r="A50" t="str">
            <v>Direct labor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61000</v>
          </cell>
          <cell r="BU50">
            <v>122000</v>
          </cell>
          <cell r="BV50">
            <v>183000</v>
          </cell>
          <cell r="BW50">
            <v>244000</v>
          </cell>
          <cell r="BX50">
            <v>305000</v>
          </cell>
          <cell r="BY50">
            <v>366000</v>
          </cell>
          <cell r="BZ50">
            <v>427000</v>
          </cell>
          <cell r="CA50">
            <v>488000</v>
          </cell>
          <cell r="CB50">
            <v>549000</v>
          </cell>
          <cell r="CC50">
            <v>610000</v>
          </cell>
          <cell r="CD50">
            <v>671000</v>
          </cell>
          <cell r="CE50">
            <v>732000</v>
          </cell>
          <cell r="CF50">
            <v>732000</v>
          </cell>
          <cell r="CG50">
            <v>732000</v>
          </cell>
        </row>
        <row r="51">
          <cell r="A51" t="str">
            <v>as a % of sales</v>
          </cell>
          <cell r="M51" t="e">
            <v>#DIV/0!</v>
          </cell>
          <cell r="N51" t="e">
            <v>#DIV/0!</v>
          </cell>
          <cell r="O51" t="e">
            <v>#DIV/0!</v>
          </cell>
          <cell r="P51" t="e">
            <v>#DIV/0!</v>
          </cell>
          <cell r="Q51" t="e">
            <v>#DIV/0!</v>
          </cell>
          <cell r="R51" t="e">
            <v>#DIV/0!</v>
          </cell>
          <cell r="S51" t="e">
            <v>#DIV/0!</v>
          </cell>
          <cell r="T51" t="e">
            <v>#DIV/0!</v>
          </cell>
          <cell r="U51" t="e">
            <v>#DIV/0!</v>
          </cell>
          <cell r="V51" t="e">
            <v>#DIV/0!</v>
          </cell>
          <cell r="W51" t="e">
            <v>#DIV/0!</v>
          </cell>
          <cell r="X51" t="e">
            <v>#DIV/0!</v>
          </cell>
          <cell r="Y51" t="e">
            <v>#DIV/0!</v>
          </cell>
          <cell r="Z51" t="e">
            <v>#DIV/0!</v>
          </cell>
          <cell r="AA51" t="e">
            <v>#DIV/0!</v>
          </cell>
          <cell r="AB51" t="e">
            <v>#DIV/0!</v>
          </cell>
          <cell r="AC51" t="e">
            <v>#DIV/0!</v>
          </cell>
          <cell r="AD51" t="e">
            <v>#DIV/0!</v>
          </cell>
          <cell r="AE51" t="e">
            <v>#DIV/0!</v>
          </cell>
          <cell r="AF51" t="e">
            <v>#DIV/0!</v>
          </cell>
          <cell r="AG51" t="e">
            <v>#DIV/0!</v>
          </cell>
          <cell r="AH51" t="e">
            <v>#DIV/0!</v>
          </cell>
          <cell r="AI51" t="e">
            <v>#DIV/0!</v>
          </cell>
          <cell r="AJ51" t="e">
            <v>#DIV/0!</v>
          </cell>
          <cell r="AK51" t="e">
            <v>#DIV/0!</v>
          </cell>
          <cell r="AL51" t="e">
            <v>#DIV/0!</v>
          </cell>
          <cell r="AM51" t="e">
            <v>#DIV/0!</v>
          </cell>
          <cell r="AN51" t="e">
            <v>#DIV/0!</v>
          </cell>
          <cell r="AO51" t="e">
            <v>#DIV/0!</v>
          </cell>
          <cell r="AP51" t="e">
            <v>#DIV/0!</v>
          </cell>
          <cell r="AQ51" t="e">
            <v>#DIV/0!</v>
          </cell>
          <cell r="AR51" t="e">
            <v>#DIV/0!</v>
          </cell>
          <cell r="AS51" t="e">
            <v>#DIV/0!</v>
          </cell>
          <cell r="AT51" t="e">
            <v>#DIV/0!</v>
          </cell>
          <cell r="AU51" t="e">
            <v>#DIV/0!</v>
          </cell>
          <cell r="AV51" t="e">
            <v>#DIV/0!</v>
          </cell>
          <cell r="AW51" t="e">
            <v>#DIV/0!</v>
          </cell>
          <cell r="AX51" t="e">
            <v>#DIV/0!</v>
          </cell>
          <cell r="AY51" t="e">
            <v>#DIV/0!</v>
          </cell>
          <cell r="AZ51" t="e">
            <v>#DIV/0!</v>
          </cell>
          <cell r="BA51" t="e">
            <v>#DIV/0!</v>
          </cell>
          <cell r="BB51" t="e">
            <v>#DIV/0!</v>
          </cell>
          <cell r="BC51" t="e">
            <v>#DIV/0!</v>
          </cell>
          <cell r="BD51" t="e">
            <v>#DIV/0!</v>
          </cell>
          <cell r="BE51" t="e">
            <v>#DIV/0!</v>
          </cell>
          <cell r="BF51" t="e">
            <v>#DIV/0!</v>
          </cell>
          <cell r="BG51" t="e">
            <v>#DIV/0!</v>
          </cell>
          <cell r="BH51" t="e">
            <v>#DIV/0!</v>
          </cell>
          <cell r="BI51" t="e">
            <v>#DIV/0!</v>
          </cell>
          <cell r="BJ51" t="e">
            <v>#DIV/0!</v>
          </cell>
          <cell r="BK51" t="e">
            <v>#DIV/0!</v>
          </cell>
          <cell r="BL51" t="e">
            <v>#DIV/0!</v>
          </cell>
          <cell r="BM51" t="e">
            <v>#DIV/0!</v>
          </cell>
          <cell r="BN51" t="e">
            <v>#DIV/0!</v>
          </cell>
          <cell r="BO51" t="e">
            <v>#DIV/0!</v>
          </cell>
          <cell r="BP51" t="e">
            <v>#DIV/0!</v>
          </cell>
          <cell r="BQ51" t="e">
            <v>#DIV/0!</v>
          </cell>
          <cell r="BR51">
            <v>0</v>
          </cell>
          <cell r="BS51">
            <v>0</v>
          </cell>
          <cell r="BT51">
            <v>2.3881662837118056</v>
          </cell>
          <cell r="BU51">
            <v>4.7763325674236112</v>
          </cell>
          <cell r="BV51">
            <v>7.1644988511354164</v>
          </cell>
          <cell r="BW51">
            <v>9.5526651348472225</v>
          </cell>
          <cell r="BX51">
            <v>11.940831418559027</v>
          </cell>
          <cell r="BY51">
            <v>14.328997702270833</v>
          </cell>
          <cell r="BZ51">
            <v>16.717163985982637</v>
          </cell>
          <cell r="CA51">
            <v>19.105330269694445</v>
          </cell>
          <cell r="CB51">
            <v>21.493496553406249</v>
          </cell>
          <cell r="CC51">
            <v>23.881662837118053</v>
          </cell>
          <cell r="CD51">
            <v>25.018884876980817</v>
          </cell>
          <cell r="CE51">
            <v>27.293328956706343</v>
          </cell>
          <cell r="CF51">
            <v>27.293328956706343</v>
          </cell>
          <cell r="CG51">
            <v>27.293328956706343</v>
          </cell>
        </row>
        <row r="52">
          <cell r="A52" t="str">
            <v>Direct LER</v>
          </cell>
          <cell r="M52" t="e">
            <v>#DIV/0!</v>
          </cell>
          <cell r="N52" t="e">
            <v>#DIV/0!</v>
          </cell>
          <cell r="O52" t="e">
            <v>#DIV/0!</v>
          </cell>
          <cell r="P52" t="e">
            <v>#DIV/0!</v>
          </cell>
          <cell r="Q52" t="e">
            <v>#DIV/0!</v>
          </cell>
          <cell r="R52" t="e">
            <v>#DIV/0!</v>
          </cell>
          <cell r="S52" t="e">
            <v>#DIV/0!</v>
          </cell>
          <cell r="T52" t="e">
            <v>#DIV/0!</v>
          </cell>
          <cell r="U52" t="e">
            <v>#DIV/0!</v>
          </cell>
          <cell r="V52" t="e">
            <v>#DIV/0!</v>
          </cell>
          <cell r="W52" t="e">
            <v>#DIV/0!</v>
          </cell>
          <cell r="X52" t="e">
            <v>#DIV/0!</v>
          </cell>
          <cell r="Y52" t="e">
            <v>#DIV/0!</v>
          </cell>
          <cell r="Z52" t="e">
            <v>#DIV/0!</v>
          </cell>
          <cell r="AA52" t="e">
            <v>#DIV/0!</v>
          </cell>
          <cell r="AB52" t="e">
            <v>#DIV/0!</v>
          </cell>
          <cell r="AC52" t="e">
            <v>#DIV/0!</v>
          </cell>
          <cell r="AD52" t="e">
            <v>#DIV/0!</v>
          </cell>
          <cell r="AE52" t="e">
            <v>#DIV/0!</v>
          </cell>
          <cell r="AF52" t="e">
            <v>#DIV/0!</v>
          </cell>
          <cell r="AG52" t="e">
            <v>#DIV/0!</v>
          </cell>
          <cell r="AH52" t="e">
            <v>#DIV/0!</v>
          </cell>
          <cell r="AI52" t="e">
            <v>#DIV/0!</v>
          </cell>
          <cell r="AJ52" t="e">
            <v>#DIV/0!</v>
          </cell>
          <cell r="AK52" t="e">
            <v>#DIV/0!</v>
          </cell>
          <cell r="AL52" t="e">
            <v>#DIV/0!</v>
          </cell>
          <cell r="AM52" t="e">
            <v>#DIV/0!</v>
          </cell>
          <cell r="AN52" t="e">
            <v>#DIV/0!</v>
          </cell>
          <cell r="AO52" t="e">
            <v>#DIV/0!</v>
          </cell>
          <cell r="AP52" t="e">
            <v>#DIV/0!</v>
          </cell>
          <cell r="AQ52" t="e">
            <v>#DIV/0!</v>
          </cell>
          <cell r="AR52" t="e">
            <v>#DIV/0!</v>
          </cell>
          <cell r="AS52" t="e">
            <v>#DIV/0!</v>
          </cell>
          <cell r="AT52" t="e">
            <v>#DIV/0!</v>
          </cell>
          <cell r="AU52" t="e">
            <v>#DIV/0!</v>
          </cell>
          <cell r="AV52" t="e">
            <v>#DIV/0!</v>
          </cell>
          <cell r="AW52" t="e">
            <v>#DIV/0!</v>
          </cell>
          <cell r="AX52" t="e">
            <v>#DIV/0!</v>
          </cell>
          <cell r="AY52" t="e">
            <v>#DIV/0!</v>
          </cell>
          <cell r="AZ52" t="e">
            <v>#DIV/0!</v>
          </cell>
          <cell r="BA52" t="e">
            <v>#DIV/0!</v>
          </cell>
          <cell r="BB52" t="e">
            <v>#DIV/0!</v>
          </cell>
          <cell r="BC52" t="e">
            <v>#DIV/0!</v>
          </cell>
          <cell r="BD52" t="e">
            <v>#DIV/0!</v>
          </cell>
          <cell r="BE52" t="e">
            <v>#DIV/0!</v>
          </cell>
          <cell r="BF52" t="e">
            <v>#DIV/0!</v>
          </cell>
          <cell r="BG52" t="e">
            <v>#DIV/0!</v>
          </cell>
          <cell r="BH52" t="e">
            <v>#DIV/0!</v>
          </cell>
          <cell r="BI52" t="e">
            <v>#DIV/0!</v>
          </cell>
          <cell r="BJ52" t="e">
            <v>#DIV/0!</v>
          </cell>
          <cell r="BK52" t="e">
            <v>#DIV/0!</v>
          </cell>
          <cell r="BL52" t="e">
            <v>#DIV/0!</v>
          </cell>
          <cell r="BM52" t="e">
            <v>#DIV/0!</v>
          </cell>
          <cell r="BN52" t="e">
            <v>#DIV/0!</v>
          </cell>
          <cell r="BO52" t="e">
            <v>#DIV/0!</v>
          </cell>
          <cell r="BP52" t="e">
            <v>#DIV/0!</v>
          </cell>
          <cell r="BQ52" t="e">
            <v>#DIV/0!</v>
          </cell>
          <cell r="BR52" t="e">
            <v>#DIV/0!</v>
          </cell>
          <cell r="BS52" t="e">
            <v>#DIV/0!</v>
          </cell>
          <cell r="BT52">
            <v>0.41873131147540987</v>
          </cell>
          <cell r="BU52">
            <v>0.20936565573770494</v>
          </cell>
          <cell r="BV52">
            <v>0.13957710382513661</v>
          </cell>
          <cell r="BW52">
            <v>0.10468282786885247</v>
          </cell>
          <cell r="BX52">
            <v>8.3746262295081975E-2</v>
          </cell>
          <cell r="BY52">
            <v>6.9788551912568303E-2</v>
          </cell>
          <cell r="BZ52">
            <v>5.9818758782201407E-2</v>
          </cell>
          <cell r="CA52">
            <v>5.2341413934426234E-2</v>
          </cell>
          <cell r="CB52">
            <v>4.6525701275045538E-2</v>
          </cell>
          <cell r="CC52">
            <v>4.1873131147540987E-2</v>
          </cell>
          <cell r="CD52">
            <v>2.6380072622950827E-2</v>
          </cell>
          <cell r="CE52">
            <v>2.4181733237704926E-2</v>
          </cell>
          <cell r="CF52">
            <v>2.4181733237704926E-2</v>
          </cell>
          <cell r="CG52">
            <v>2.4181733237704926E-2</v>
          </cell>
        </row>
        <row r="54">
          <cell r="A54" t="str">
            <v>Contribution Margin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25542.61</v>
          </cell>
          <cell r="BS54">
            <v>25542.61</v>
          </cell>
          <cell r="BT54">
            <v>-35457.39</v>
          </cell>
          <cell r="BU54">
            <v>-96457.39</v>
          </cell>
          <cell r="BV54">
            <v>-157457.39000000001</v>
          </cell>
          <cell r="BW54">
            <v>-218457.39</v>
          </cell>
          <cell r="BX54">
            <v>-279457.39</v>
          </cell>
          <cell r="BY54">
            <v>-340457.39</v>
          </cell>
          <cell r="BZ54">
            <v>-401457.39</v>
          </cell>
          <cell r="CA54">
            <v>-462457.39</v>
          </cell>
          <cell r="CB54">
            <v>-523457.39</v>
          </cell>
          <cell r="CC54">
            <v>-584457.39</v>
          </cell>
          <cell r="CD54">
            <v>-653298.97126999998</v>
          </cell>
          <cell r="CE54">
            <v>-714298.97126999998</v>
          </cell>
          <cell r="CF54">
            <v>-714298.97126999998</v>
          </cell>
          <cell r="CG54">
            <v>-714298.97126999998</v>
          </cell>
        </row>
        <row r="55">
          <cell r="A55" t="str">
            <v>as a % to sales</v>
          </cell>
          <cell r="M55" t="e">
            <v>#DIV/0!</v>
          </cell>
          <cell r="N55" t="e">
            <v>#DIV/0!</v>
          </cell>
          <cell r="O55" t="e">
            <v>#DIV/0!</v>
          </cell>
          <cell r="P55" t="e">
            <v>#DIV/0!</v>
          </cell>
          <cell r="Q55" t="e">
            <v>#DIV/0!</v>
          </cell>
          <cell r="R55" t="e">
            <v>#DIV/0!</v>
          </cell>
          <cell r="S55" t="e">
            <v>#DIV/0!</v>
          </cell>
          <cell r="T55" t="e">
            <v>#DIV/0!</v>
          </cell>
          <cell r="U55" t="e">
            <v>#DIV/0!</v>
          </cell>
          <cell r="V55" t="e">
            <v>#DIV/0!</v>
          </cell>
          <cell r="W55" t="e">
            <v>#DIV/0!</v>
          </cell>
          <cell r="X55" t="e">
            <v>#DIV/0!</v>
          </cell>
          <cell r="Y55" t="e">
            <v>#DIV/0!</v>
          </cell>
          <cell r="Z55" t="e">
            <v>#DIV/0!</v>
          </cell>
          <cell r="AA55" t="e">
            <v>#DIV/0!</v>
          </cell>
          <cell r="AB55" t="e">
            <v>#DIV/0!</v>
          </cell>
          <cell r="AC55" t="e">
            <v>#DIV/0!</v>
          </cell>
          <cell r="AD55" t="e">
            <v>#DIV/0!</v>
          </cell>
          <cell r="AE55" t="e">
            <v>#DIV/0!</v>
          </cell>
          <cell r="AF55" t="e">
            <v>#DIV/0!</v>
          </cell>
          <cell r="AG55" t="e">
            <v>#DIV/0!</v>
          </cell>
          <cell r="AH55" t="e">
            <v>#DIV/0!</v>
          </cell>
          <cell r="AI55" t="e">
            <v>#DIV/0!</v>
          </cell>
          <cell r="AJ55" t="e">
            <v>#DIV/0!</v>
          </cell>
          <cell r="AK55" t="e">
            <v>#DIV/0!</v>
          </cell>
          <cell r="AL55" t="e">
            <v>#DIV/0!</v>
          </cell>
          <cell r="AM55" t="e">
            <v>#DIV/0!</v>
          </cell>
          <cell r="AN55" t="e">
            <v>#DIV/0!</v>
          </cell>
          <cell r="AO55" t="e">
            <v>#DIV/0!</v>
          </cell>
          <cell r="AP55" t="e">
            <v>#DIV/0!</v>
          </cell>
          <cell r="AQ55" t="e">
            <v>#DIV/0!</v>
          </cell>
          <cell r="AR55" t="e">
            <v>#DIV/0!</v>
          </cell>
          <cell r="AS55" t="e">
            <v>#DIV/0!</v>
          </cell>
          <cell r="AT55" t="e">
            <v>#DIV/0!</v>
          </cell>
          <cell r="AU55" t="e">
            <v>#DIV/0!</v>
          </cell>
          <cell r="AV55" t="e">
            <v>#DIV/0!</v>
          </cell>
          <cell r="AW55" t="e">
            <v>#DIV/0!</v>
          </cell>
          <cell r="AX55" t="e">
            <v>#DIV/0!</v>
          </cell>
          <cell r="AY55" t="e">
            <v>#DIV/0!</v>
          </cell>
          <cell r="AZ55" t="e">
            <v>#DIV/0!</v>
          </cell>
          <cell r="BA55" t="e">
            <v>#DIV/0!</v>
          </cell>
          <cell r="BB55" t="e">
            <v>#DIV/0!</v>
          </cell>
          <cell r="BC55" t="e">
            <v>#DIV/0!</v>
          </cell>
          <cell r="BD55" t="e">
            <v>#DIV/0!</v>
          </cell>
          <cell r="BE55" t="e">
            <v>#DIV/0!</v>
          </cell>
          <cell r="BF55" t="e">
            <v>#DIV/0!</v>
          </cell>
          <cell r="BG55" t="e">
            <v>#DIV/0!</v>
          </cell>
          <cell r="BH55" t="e">
            <v>#DIV/0!</v>
          </cell>
          <cell r="BI55" t="e">
            <v>#DIV/0!</v>
          </cell>
          <cell r="BJ55" t="e">
            <v>#DIV/0!</v>
          </cell>
          <cell r="BK55" t="e">
            <v>#DIV/0!</v>
          </cell>
          <cell r="BL55" t="e">
            <v>#DIV/0!</v>
          </cell>
          <cell r="BM55" t="e">
            <v>#DIV/0!</v>
          </cell>
          <cell r="BN55" t="e">
            <v>#DIV/0!</v>
          </cell>
          <cell r="BO55" t="e">
            <v>#DIV/0!</v>
          </cell>
          <cell r="BP55" t="e">
            <v>#DIV/0!</v>
          </cell>
          <cell r="BQ55" t="e">
            <v>#DIV/0!</v>
          </cell>
          <cell r="BR55">
            <v>1</v>
          </cell>
          <cell r="BS55">
            <v>1</v>
          </cell>
          <cell r="BT55">
            <v>-1.3881662837118054</v>
          </cell>
          <cell r="BU55">
            <v>-3.7763325674236108</v>
          </cell>
          <cell r="BV55">
            <v>-6.1644988511354173</v>
          </cell>
          <cell r="BW55">
            <v>-8.5526651348472225</v>
          </cell>
          <cell r="BX55">
            <v>-10.940831418559029</v>
          </cell>
          <cell r="BY55">
            <v>-13.328997702270833</v>
          </cell>
          <cell r="BZ55">
            <v>-15.717163985982639</v>
          </cell>
          <cell r="CA55">
            <v>-18.105330269694445</v>
          </cell>
          <cell r="CB55">
            <v>-20.493496553406249</v>
          </cell>
          <cell r="CC55">
            <v>-22.881662837118053</v>
          </cell>
          <cell r="CD55">
            <v>-24.358884876980817</v>
          </cell>
          <cell r="CE55">
            <v>-26.633328956706343</v>
          </cell>
          <cell r="CF55">
            <v>-26.633328956706343</v>
          </cell>
          <cell r="CG55">
            <v>-26.633328956706343</v>
          </cell>
        </row>
      </sheetData>
      <sheetData sheetId="16">
        <row r="40"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 t="e">
            <v>#DIV/0!</v>
          </cell>
          <cell r="S40" t="e">
            <v>#DIV/0!</v>
          </cell>
          <cell r="T40" t="e">
            <v>#DIV/0!</v>
          </cell>
          <cell r="U40" t="e">
            <v>#DIV/0!</v>
          </cell>
          <cell r="V40" t="e">
            <v>#DIV/0!</v>
          </cell>
          <cell r="W40" t="e">
            <v>#DIV/0!</v>
          </cell>
          <cell r="X40" t="e">
            <v>#DIV/0!</v>
          </cell>
          <cell r="Y40" t="e">
            <v>#DIV/0!</v>
          </cell>
          <cell r="Z40" t="e">
            <v>#DIV/0!</v>
          </cell>
          <cell r="AA40" t="e">
            <v>#DIV/0!</v>
          </cell>
          <cell r="AB40" t="e">
            <v>#DIV/0!</v>
          </cell>
          <cell r="AC40" t="e">
            <v>#DIV/0!</v>
          </cell>
          <cell r="AD40" t="e">
            <v>#DIV/0!</v>
          </cell>
          <cell r="AE40" t="e">
            <v>#DIV/0!</v>
          </cell>
          <cell r="AF40" t="e">
            <v>#DIV/0!</v>
          </cell>
          <cell r="AG40" t="e">
            <v>#DIV/0!</v>
          </cell>
          <cell r="AH40" t="e">
            <v>#DIV/0!</v>
          </cell>
          <cell r="AI40" t="e">
            <v>#DIV/0!</v>
          </cell>
          <cell r="AJ40" t="e">
            <v>#DIV/0!</v>
          </cell>
          <cell r="AK40" t="e">
            <v>#DIV/0!</v>
          </cell>
          <cell r="AL40" t="e">
            <v>#DIV/0!</v>
          </cell>
          <cell r="AM40" t="e">
            <v>#DIV/0!</v>
          </cell>
          <cell r="AN40" t="e">
            <v>#DIV/0!</v>
          </cell>
          <cell r="AO40" t="e">
            <v>#DIV/0!</v>
          </cell>
          <cell r="AP40" t="e">
            <v>#DIV/0!</v>
          </cell>
          <cell r="AQ40" t="e">
            <v>#DIV/0!</v>
          </cell>
          <cell r="AR40" t="e">
            <v>#DIV/0!</v>
          </cell>
          <cell r="AS40" t="e">
            <v>#DIV/0!</v>
          </cell>
          <cell r="AT40" t="e">
            <v>#DIV/0!</v>
          </cell>
          <cell r="AU40" t="e">
            <v>#DIV/0!</v>
          </cell>
          <cell r="AV40" t="e">
            <v>#DIV/0!</v>
          </cell>
          <cell r="AW40" t="e">
            <v>#DIV/0!</v>
          </cell>
          <cell r="AX40" t="e">
            <v>#DIV/0!</v>
          </cell>
          <cell r="AY40" t="e">
            <v>#DIV/0!</v>
          </cell>
          <cell r="AZ40" t="e">
            <v>#DIV/0!</v>
          </cell>
          <cell r="BA40" t="e">
            <v>#DIV/0!</v>
          </cell>
          <cell r="BB40" t="e">
            <v>#DIV/0!</v>
          </cell>
          <cell r="BC40" t="e">
            <v>#DIV/0!</v>
          </cell>
          <cell r="BD40" t="e">
            <v>#DIV/0!</v>
          </cell>
          <cell r="BE40" t="e">
            <v>#DIV/0!</v>
          </cell>
          <cell r="BF40" t="e">
            <v>#DIV/0!</v>
          </cell>
          <cell r="BG40" t="e">
            <v>#DIV/0!</v>
          </cell>
          <cell r="BH40" t="e">
            <v>#DIV/0!</v>
          </cell>
          <cell r="BI40" t="e">
            <v>#DIV/0!</v>
          </cell>
          <cell r="BJ40" t="e">
            <v>#DIV/0!</v>
          </cell>
          <cell r="BK40" t="e">
            <v>#DIV/0!</v>
          </cell>
          <cell r="BL40" t="e">
            <v>#DIV/0!</v>
          </cell>
          <cell r="BM40" t="e">
            <v>#DIV/0!</v>
          </cell>
          <cell r="BN40" t="e">
            <v>#DIV/0!</v>
          </cell>
          <cell r="BO40" t="e">
            <v>#DIV/0!</v>
          </cell>
          <cell r="BP40" t="e">
            <v>#DIV/0!</v>
          </cell>
          <cell r="BQ40" t="e">
            <v>#DIV/0!</v>
          </cell>
          <cell r="BR40" t="e">
            <v>#DIV/0!</v>
          </cell>
          <cell r="BS40" t="e">
            <v>#DIV/0!</v>
          </cell>
          <cell r="BT40" t="str">
            <v>Forecast</v>
          </cell>
          <cell r="BU40" t="str">
            <v>Forecast</v>
          </cell>
          <cell r="BV40" t="str">
            <v>Forecast</v>
          </cell>
          <cell r="BW40" t="str">
            <v>Forecast</v>
          </cell>
          <cell r="BX40" t="str">
            <v>Forecast</v>
          </cell>
          <cell r="BY40" t="str">
            <v>Forecast</v>
          </cell>
          <cell r="BZ40" t="str">
            <v>Forecast</v>
          </cell>
          <cell r="CA40" t="str">
            <v>Forecast</v>
          </cell>
          <cell r="CB40" t="str">
            <v>Forecast</v>
          </cell>
          <cell r="CC40" t="str">
            <v>Forecast</v>
          </cell>
          <cell r="CD40" t="str">
            <v>Forecast</v>
          </cell>
          <cell r="CE40" t="str">
            <v>Forecast</v>
          </cell>
          <cell r="CF40" t="str">
            <v>Forecast</v>
          </cell>
          <cell r="CG40" t="str">
            <v>Forecast</v>
          </cell>
        </row>
        <row r="41">
          <cell r="B41" t="str">
            <v>2014-01</v>
          </cell>
          <cell r="C41" t="str">
            <v>2014-02</v>
          </cell>
          <cell r="D41" t="str">
            <v>2014-03</v>
          </cell>
          <cell r="E41" t="str">
            <v>2014-04</v>
          </cell>
          <cell r="F41" t="str">
            <v>2014-05</v>
          </cell>
          <cell r="G41" t="str">
            <v>2014-06</v>
          </cell>
          <cell r="H41" t="str">
            <v>2014-07</v>
          </cell>
          <cell r="I41" t="str">
            <v>2014-08</v>
          </cell>
          <cell r="J41" t="str">
            <v>2014-09</v>
          </cell>
          <cell r="K41" t="str">
            <v>2014-10</v>
          </cell>
          <cell r="L41" t="str">
            <v>2014-11</v>
          </cell>
          <cell r="M41" t="str">
            <v>2014-12</v>
          </cell>
          <cell r="N41" t="str">
            <v>2015-01</v>
          </cell>
          <cell r="O41" t="str">
            <v>2015-02</v>
          </cell>
          <cell r="P41" t="str">
            <v>2015-03</v>
          </cell>
          <cell r="Q41" t="str">
            <v>2015-04</v>
          </cell>
          <cell r="R41" t="str">
            <v>2015-05</v>
          </cell>
          <cell r="S41" t="str">
            <v>2015-06</v>
          </cell>
          <cell r="T41" t="str">
            <v>2015-07</v>
          </cell>
          <cell r="U41" t="str">
            <v>2015-08</v>
          </cell>
          <cell r="V41" t="str">
            <v>2015-09</v>
          </cell>
          <cell r="W41" t="str">
            <v>2015-10</v>
          </cell>
          <cell r="X41" t="str">
            <v>2015-11</v>
          </cell>
          <cell r="Y41" t="str">
            <v>2015-12</v>
          </cell>
          <cell r="Z41" t="str">
            <v>2016-01</v>
          </cell>
          <cell r="AA41" t="str">
            <v>2016-02</v>
          </cell>
          <cell r="AB41" t="str">
            <v>2016-03</v>
          </cell>
          <cell r="AC41" t="str">
            <v>2016-04</v>
          </cell>
          <cell r="AD41" t="str">
            <v>2016-05</v>
          </cell>
          <cell r="AE41" t="str">
            <v>2016-06</v>
          </cell>
          <cell r="AF41" t="str">
            <v>2016-07</v>
          </cell>
          <cell r="AG41" t="str">
            <v>2016-08</v>
          </cell>
          <cell r="AH41" t="str">
            <v>2016-09</v>
          </cell>
          <cell r="AI41" t="str">
            <v>2016-10</v>
          </cell>
          <cell r="AJ41" t="str">
            <v>2016-11</v>
          </cell>
          <cell r="AK41" t="str">
            <v>2016-12</v>
          </cell>
          <cell r="AL41" t="str">
            <v>2017-01</v>
          </cell>
          <cell r="AM41" t="str">
            <v>2017-02</v>
          </cell>
          <cell r="AN41" t="str">
            <v>2017-03</v>
          </cell>
          <cell r="AO41" t="str">
            <v>2017-04</v>
          </cell>
          <cell r="AP41" t="str">
            <v>2017-05</v>
          </cell>
          <cell r="AQ41" t="str">
            <v>2017-06</v>
          </cell>
          <cell r="AR41" t="str">
            <v>2017-07</v>
          </cell>
          <cell r="AS41" t="str">
            <v>2017-08</v>
          </cell>
          <cell r="AT41" t="str">
            <v>2017-09</v>
          </cell>
          <cell r="AU41" t="str">
            <v>2017-10</v>
          </cell>
          <cell r="AV41" t="str">
            <v>2017-11</v>
          </cell>
          <cell r="AW41" t="str">
            <v>2017-12</v>
          </cell>
          <cell r="AX41" t="str">
            <v>2018-01</v>
          </cell>
          <cell r="AY41" t="str">
            <v>2018-02</v>
          </cell>
          <cell r="AZ41" t="str">
            <v>2018-03</v>
          </cell>
          <cell r="BA41" t="str">
            <v>2018-04</v>
          </cell>
          <cell r="BB41" t="str">
            <v>2018-05</v>
          </cell>
          <cell r="BC41" t="str">
            <v>2018-06</v>
          </cell>
          <cell r="BD41" t="str">
            <v>2018-07</v>
          </cell>
          <cell r="BE41" t="str">
            <v>2018-08</v>
          </cell>
          <cell r="BF41" t="str">
            <v>2018-09</v>
          </cell>
          <cell r="BG41" t="str">
            <v>2018-10</v>
          </cell>
          <cell r="BH41" t="str">
            <v>2018-11</v>
          </cell>
          <cell r="BI41" t="str">
            <v>2018-12</v>
          </cell>
          <cell r="BJ41" t="str">
            <v>2019-01</v>
          </cell>
          <cell r="BK41" t="str">
            <v>2019-02</v>
          </cell>
          <cell r="BL41" t="str">
            <v>2019-03</v>
          </cell>
          <cell r="BM41" t="str">
            <v>2019-04</v>
          </cell>
          <cell r="BN41" t="str">
            <v>2019-05</v>
          </cell>
          <cell r="BO41" t="str">
            <v>2019-06</v>
          </cell>
          <cell r="BP41" t="str">
            <v>2019-07</v>
          </cell>
          <cell r="BQ41" t="str">
            <v>2019-08</v>
          </cell>
          <cell r="BR41" t="str">
            <v>2019-09</v>
          </cell>
          <cell r="BS41" t="str">
            <v>2019-10</v>
          </cell>
          <cell r="BT41" t="str">
            <v>2019-11</v>
          </cell>
          <cell r="BU41" t="str">
            <v>2019-12</v>
          </cell>
          <cell r="BV41" t="str">
            <v>2020-01</v>
          </cell>
          <cell r="BW41" t="str">
            <v>2020-02</v>
          </cell>
          <cell r="BX41" t="str">
            <v>2020-03</v>
          </cell>
          <cell r="BY41" t="str">
            <v>2020-04</v>
          </cell>
          <cell r="BZ41" t="str">
            <v>2020-05</v>
          </cell>
          <cell r="CA41" t="str">
            <v>2020-06</v>
          </cell>
          <cell r="CB41" t="str">
            <v>2020-07</v>
          </cell>
          <cell r="CC41" t="str">
            <v>2020-08</v>
          </cell>
          <cell r="CD41" t="str">
            <v>2020-09</v>
          </cell>
          <cell r="CE41" t="str">
            <v>2020-10</v>
          </cell>
          <cell r="CF41" t="str">
            <v>2020-11</v>
          </cell>
          <cell r="CG41" t="str">
            <v>2020-12</v>
          </cell>
        </row>
        <row r="42">
          <cell r="A42" t="str">
            <v>Rolling 12 Months</v>
          </cell>
        </row>
        <row r="43">
          <cell r="A43" t="str">
            <v>Revenue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2327.09</v>
          </cell>
          <cell r="BS43">
            <v>12947.09</v>
          </cell>
          <cell r="BT43">
            <v>12947.09</v>
          </cell>
          <cell r="BU43">
            <v>12947.09</v>
          </cell>
          <cell r="BV43">
            <v>12947.09</v>
          </cell>
          <cell r="BW43">
            <v>12947.09</v>
          </cell>
          <cell r="BX43">
            <v>12947.09</v>
          </cell>
          <cell r="BY43">
            <v>12947.09</v>
          </cell>
          <cell r="BZ43">
            <v>12947.09</v>
          </cell>
          <cell r="CA43">
            <v>12947.09</v>
          </cell>
          <cell r="CB43">
            <v>12947.09</v>
          </cell>
          <cell r="CC43">
            <v>12947.09</v>
          </cell>
          <cell r="CD43">
            <v>13063.4445</v>
          </cell>
          <cell r="CE43">
            <v>13594.4445</v>
          </cell>
          <cell r="CF43">
            <v>13594.4445</v>
          </cell>
          <cell r="CG43">
            <v>13594.4445</v>
          </cell>
        </row>
        <row r="45">
          <cell r="A45" t="str">
            <v>Cost of Goods Sold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4239.0200000000004</v>
          </cell>
          <cell r="BR45">
            <v>28067.920000000002</v>
          </cell>
          <cell r="BS45">
            <v>29231</v>
          </cell>
          <cell r="BT45">
            <v>29231</v>
          </cell>
          <cell r="BU45">
            <v>29231</v>
          </cell>
          <cell r="BV45">
            <v>29231</v>
          </cell>
          <cell r="BW45">
            <v>29231</v>
          </cell>
          <cell r="BX45">
            <v>29231</v>
          </cell>
          <cell r="BY45">
            <v>29231</v>
          </cell>
          <cell r="BZ45">
            <v>29231</v>
          </cell>
          <cell r="CA45">
            <v>29231</v>
          </cell>
          <cell r="CB45">
            <v>29231</v>
          </cell>
          <cell r="CC45">
            <v>24991.980000000003</v>
          </cell>
          <cell r="CD45">
            <v>1993.85113</v>
          </cell>
          <cell r="CE45">
            <v>4622.1111299999993</v>
          </cell>
          <cell r="CF45">
            <v>4622.1111299999993</v>
          </cell>
          <cell r="CG45">
            <v>4622.1111299999993</v>
          </cell>
        </row>
        <row r="47">
          <cell r="A47" t="str">
            <v>Gross Margin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-4239.0200000000004</v>
          </cell>
          <cell r="BR47">
            <v>-25740.83</v>
          </cell>
          <cell r="BS47">
            <v>-16283.91</v>
          </cell>
          <cell r="BT47">
            <v>-16283.91</v>
          </cell>
          <cell r="BU47">
            <v>-16283.91</v>
          </cell>
          <cell r="BV47">
            <v>-16283.91</v>
          </cell>
          <cell r="BW47">
            <v>-16283.91</v>
          </cell>
          <cell r="BX47">
            <v>-16283.91</v>
          </cell>
          <cell r="BY47">
            <v>-16283.91</v>
          </cell>
          <cell r="BZ47">
            <v>-16283.91</v>
          </cell>
          <cell r="CA47">
            <v>-16283.91</v>
          </cell>
          <cell r="CB47">
            <v>-16283.91</v>
          </cell>
          <cell r="CC47">
            <v>-12044.890000000003</v>
          </cell>
          <cell r="CD47">
            <v>11069.593369999999</v>
          </cell>
          <cell r="CE47">
            <v>8972.3333700000003</v>
          </cell>
          <cell r="CF47">
            <v>8972.3333700000003</v>
          </cell>
          <cell r="CG47">
            <v>8972.3333700000003</v>
          </cell>
        </row>
        <row r="48">
          <cell r="A48" t="str">
            <v>as a % of sales</v>
          </cell>
          <cell r="M48" t="e">
            <v>#DIV/0!</v>
          </cell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  <cell r="U48" t="e">
            <v>#DIV/0!</v>
          </cell>
          <cell r="V48" t="e">
            <v>#DIV/0!</v>
          </cell>
          <cell r="W48" t="e">
            <v>#DIV/0!</v>
          </cell>
          <cell r="X48" t="e">
            <v>#DIV/0!</v>
          </cell>
          <cell r="Y48" t="e">
            <v>#DIV/0!</v>
          </cell>
          <cell r="Z48" t="e">
            <v>#DIV/0!</v>
          </cell>
          <cell r="AA48" t="e">
            <v>#DIV/0!</v>
          </cell>
          <cell r="AB48" t="e">
            <v>#DIV/0!</v>
          </cell>
          <cell r="AC48" t="e">
            <v>#DIV/0!</v>
          </cell>
          <cell r="AD48" t="e">
            <v>#DIV/0!</v>
          </cell>
          <cell r="AE48" t="e">
            <v>#DIV/0!</v>
          </cell>
          <cell r="AF48" t="e">
            <v>#DIV/0!</v>
          </cell>
          <cell r="AG48" t="e">
            <v>#DIV/0!</v>
          </cell>
          <cell r="AH48" t="e">
            <v>#DIV/0!</v>
          </cell>
          <cell r="AI48" t="e">
            <v>#DIV/0!</v>
          </cell>
          <cell r="AJ48" t="e">
            <v>#DIV/0!</v>
          </cell>
          <cell r="AK48" t="e">
            <v>#DIV/0!</v>
          </cell>
          <cell r="AL48" t="e">
            <v>#DIV/0!</v>
          </cell>
          <cell r="AM48" t="e">
            <v>#DIV/0!</v>
          </cell>
          <cell r="AN48" t="e">
            <v>#DIV/0!</v>
          </cell>
          <cell r="AO48" t="e">
            <v>#DIV/0!</v>
          </cell>
          <cell r="AP48" t="e">
            <v>#DIV/0!</v>
          </cell>
          <cell r="AQ48" t="e">
            <v>#DIV/0!</v>
          </cell>
          <cell r="AR48" t="e">
            <v>#DIV/0!</v>
          </cell>
          <cell r="AS48" t="e">
            <v>#DIV/0!</v>
          </cell>
          <cell r="AT48" t="e">
            <v>#DIV/0!</v>
          </cell>
          <cell r="AU48" t="e">
            <v>#DIV/0!</v>
          </cell>
          <cell r="AV48" t="e">
            <v>#DIV/0!</v>
          </cell>
          <cell r="AW48" t="e">
            <v>#DIV/0!</v>
          </cell>
          <cell r="AX48" t="e">
            <v>#DIV/0!</v>
          </cell>
          <cell r="AY48" t="e">
            <v>#DIV/0!</v>
          </cell>
          <cell r="AZ48" t="e">
            <v>#DIV/0!</v>
          </cell>
          <cell r="BA48" t="e">
            <v>#DIV/0!</v>
          </cell>
          <cell r="BB48" t="e">
            <v>#DIV/0!</v>
          </cell>
          <cell r="BC48" t="e">
            <v>#DIV/0!</v>
          </cell>
          <cell r="BD48" t="e">
            <v>#DIV/0!</v>
          </cell>
          <cell r="BE48" t="e">
            <v>#DIV/0!</v>
          </cell>
          <cell r="BF48" t="e">
            <v>#DIV/0!</v>
          </cell>
          <cell r="BG48" t="e">
            <v>#DIV/0!</v>
          </cell>
          <cell r="BH48" t="e">
            <v>#DIV/0!</v>
          </cell>
          <cell r="BI48" t="e">
            <v>#DIV/0!</v>
          </cell>
          <cell r="BJ48" t="e">
            <v>#DIV/0!</v>
          </cell>
          <cell r="BK48" t="e">
            <v>#DIV/0!</v>
          </cell>
          <cell r="BL48" t="e">
            <v>#DIV/0!</v>
          </cell>
          <cell r="BM48" t="e">
            <v>#DIV/0!</v>
          </cell>
          <cell r="BN48" t="e">
            <v>#DIV/0!</v>
          </cell>
          <cell r="BO48" t="e">
            <v>#DIV/0!</v>
          </cell>
          <cell r="BP48" t="e">
            <v>#DIV/0!</v>
          </cell>
          <cell r="BQ48" t="e">
            <v>#DIV/0!</v>
          </cell>
          <cell r="BR48">
            <v>-11.061381381897563</v>
          </cell>
          <cell r="BS48">
            <v>-1.2577274121057318</v>
          </cell>
          <cell r="BT48">
            <v>-1.2577274121057318</v>
          </cell>
          <cell r="BU48">
            <v>-1.2577274121057318</v>
          </cell>
          <cell r="BV48">
            <v>-1.2577274121057318</v>
          </cell>
          <cell r="BW48">
            <v>-1.2577274121057318</v>
          </cell>
          <cell r="BX48">
            <v>-1.2577274121057318</v>
          </cell>
          <cell r="BY48">
            <v>-1.2577274121057318</v>
          </cell>
          <cell r="BZ48">
            <v>-1.2577274121057318</v>
          </cell>
          <cell r="CA48">
            <v>-1.2577274121057318</v>
          </cell>
          <cell r="CB48">
            <v>-1.2577274121057318</v>
          </cell>
          <cell r="CC48">
            <v>-0.93031638769793079</v>
          </cell>
          <cell r="CD48">
            <v>0.84737171501742892</v>
          </cell>
          <cell r="CE48">
            <v>0.66</v>
          </cell>
          <cell r="CF48">
            <v>0.66</v>
          </cell>
          <cell r="CG48">
            <v>0.66</v>
          </cell>
        </row>
        <row r="50">
          <cell r="A50" t="str">
            <v>Direct labor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61000</v>
          </cell>
          <cell r="BU50">
            <v>122000</v>
          </cell>
          <cell r="BV50">
            <v>183000</v>
          </cell>
          <cell r="BW50">
            <v>244000</v>
          </cell>
          <cell r="BX50">
            <v>305000</v>
          </cell>
          <cell r="BY50">
            <v>366000</v>
          </cell>
          <cell r="BZ50">
            <v>427000</v>
          </cell>
          <cell r="CA50">
            <v>488000</v>
          </cell>
          <cell r="CB50">
            <v>549000</v>
          </cell>
          <cell r="CC50">
            <v>610000</v>
          </cell>
          <cell r="CD50">
            <v>671000</v>
          </cell>
          <cell r="CE50">
            <v>732000</v>
          </cell>
          <cell r="CF50">
            <v>732000</v>
          </cell>
          <cell r="CG50">
            <v>732000</v>
          </cell>
        </row>
        <row r="51">
          <cell r="A51" t="str">
            <v>as a % of sales</v>
          </cell>
          <cell r="M51" t="e">
            <v>#DIV/0!</v>
          </cell>
          <cell r="N51" t="e">
            <v>#DIV/0!</v>
          </cell>
          <cell r="O51" t="e">
            <v>#DIV/0!</v>
          </cell>
          <cell r="P51" t="e">
            <v>#DIV/0!</v>
          </cell>
          <cell r="Q51" t="e">
            <v>#DIV/0!</v>
          </cell>
          <cell r="R51" t="e">
            <v>#DIV/0!</v>
          </cell>
          <cell r="S51" t="e">
            <v>#DIV/0!</v>
          </cell>
          <cell r="T51" t="e">
            <v>#DIV/0!</v>
          </cell>
          <cell r="U51" t="e">
            <v>#DIV/0!</v>
          </cell>
          <cell r="V51" t="e">
            <v>#DIV/0!</v>
          </cell>
          <cell r="W51" t="e">
            <v>#DIV/0!</v>
          </cell>
          <cell r="X51" t="e">
            <v>#DIV/0!</v>
          </cell>
          <cell r="Y51" t="e">
            <v>#DIV/0!</v>
          </cell>
          <cell r="Z51" t="e">
            <v>#DIV/0!</v>
          </cell>
          <cell r="AA51" t="e">
            <v>#DIV/0!</v>
          </cell>
          <cell r="AB51" t="e">
            <v>#DIV/0!</v>
          </cell>
          <cell r="AC51" t="e">
            <v>#DIV/0!</v>
          </cell>
          <cell r="AD51" t="e">
            <v>#DIV/0!</v>
          </cell>
          <cell r="AE51" t="e">
            <v>#DIV/0!</v>
          </cell>
          <cell r="AF51" t="e">
            <v>#DIV/0!</v>
          </cell>
          <cell r="AG51" t="e">
            <v>#DIV/0!</v>
          </cell>
          <cell r="AH51" t="e">
            <v>#DIV/0!</v>
          </cell>
          <cell r="AI51" t="e">
            <v>#DIV/0!</v>
          </cell>
          <cell r="AJ51" t="e">
            <v>#DIV/0!</v>
          </cell>
          <cell r="AK51" t="e">
            <v>#DIV/0!</v>
          </cell>
          <cell r="AL51" t="e">
            <v>#DIV/0!</v>
          </cell>
          <cell r="AM51" t="e">
            <v>#DIV/0!</v>
          </cell>
          <cell r="AN51" t="e">
            <v>#DIV/0!</v>
          </cell>
          <cell r="AO51" t="e">
            <v>#DIV/0!</v>
          </cell>
          <cell r="AP51" t="e">
            <v>#DIV/0!</v>
          </cell>
          <cell r="AQ51" t="e">
            <v>#DIV/0!</v>
          </cell>
          <cell r="AR51" t="e">
            <v>#DIV/0!</v>
          </cell>
          <cell r="AS51" t="e">
            <v>#DIV/0!</v>
          </cell>
          <cell r="AT51" t="e">
            <v>#DIV/0!</v>
          </cell>
          <cell r="AU51" t="e">
            <v>#DIV/0!</v>
          </cell>
          <cell r="AV51" t="e">
            <v>#DIV/0!</v>
          </cell>
          <cell r="AW51" t="e">
            <v>#DIV/0!</v>
          </cell>
          <cell r="AX51" t="e">
            <v>#DIV/0!</v>
          </cell>
          <cell r="AY51" t="e">
            <v>#DIV/0!</v>
          </cell>
          <cell r="AZ51" t="e">
            <v>#DIV/0!</v>
          </cell>
          <cell r="BA51" t="e">
            <v>#DIV/0!</v>
          </cell>
          <cell r="BB51" t="e">
            <v>#DIV/0!</v>
          </cell>
          <cell r="BC51" t="e">
            <v>#DIV/0!</v>
          </cell>
          <cell r="BD51" t="e">
            <v>#DIV/0!</v>
          </cell>
          <cell r="BE51" t="e">
            <v>#DIV/0!</v>
          </cell>
          <cell r="BF51" t="e">
            <v>#DIV/0!</v>
          </cell>
          <cell r="BG51" t="e">
            <v>#DIV/0!</v>
          </cell>
          <cell r="BH51" t="e">
            <v>#DIV/0!</v>
          </cell>
          <cell r="BI51" t="e">
            <v>#DIV/0!</v>
          </cell>
          <cell r="BJ51" t="e">
            <v>#DIV/0!</v>
          </cell>
          <cell r="BK51" t="e">
            <v>#DIV/0!</v>
          </cell>
          <cell r="BL51" t="e">
            <v>#DIV/0!</v>
          </cell>
          <cell r="BM51" t="e">
            <v>#DIV/0!</v>
          </cell>
          <cell r="BN51" t="e">
            <v>#DIV/0!</v>
          </cell>
          <cell r="BO51" t="e">
            <v>#DIV/0!</v>
          </cell>
          <cell r="BP51" t="e">
            <v>#DIV/0!</v>
          </cell>
          <cell r="BQ51" t="e">
            <v>#DIV/0!</v>
          </cell>
          <cell r="BR51">
            <v>0</v>
          </cell>
          <cell r="BS51">
            <v>0</v>
          </cell>
          <cell r="BT51">
            <v>4.7114834298672523</v>
          </cell>
          <cell r="BU51">
            <v>9.4229668597345047</v>
          </cell>
          <cell r="BV51">
            <v>14.134450289601755</v>
          </cell>
          <cell r="BW51">
            <v>18.845933719469009</v>
          </cell>
          <cell r="BX51">
            <v>23.55741714933626</v>
          </cell>
          <cell r="BY51">
            <v>28.26890057920351</v>
          </cell>
          <cell r="BZ51">
            <v>32.980384009070761</v>
          </cell>
          <cell r="CA51">
            <v>37.691867438938019</v>
          </cell>
          <cell r="CB51">
            <v>42.403350868805269</v>
          </cell>
          <cell r="CC51">
            <v>47.11483429867252</v>
          </cell>
          <cell r="CD51">
            <v>51.364707064817402</v>
          </cell>
          <cell r="CE51">
            <v>53.845524912768596</v>
          </cell>
          <cell r="CF51">
            <v>53.845524912768596</v>
          </cell>
          <cell r="CG51">
            <v>53.845524912768596</v>
          </cell>
        </row>
        <row r="52">
          <cell r="A52" t="str">
            <v>Direct LER</v>
          </cell>
          <cell r="M52" t="e">
            <v>#DIV/0!</v>
          </cell>
          <cell r="N52" t="e">
            <v>#DIV/0!</v>
          </cell>
          <cell r="O52" t="e">
            <v>#DIV/0!</v>
          </cell>
          <cell r="P52" t="e">
            <v>#DIV/0!</v>
          </cell>
          <cell r="Q52" t="e">
            <v>#DIV/0!</v>
          </cell>
          <cell r="R52" t="e">
            <v>#DIV/0!</v>
          </cell>
          <cell r="S52" t="e">
            <v>#DIV/0!</v>
          </cell>
          <cell r="T52" t="e">
            <v>#DIV/0!</v>
          </cell>
          <cell r="U52" t="e">
            <v>#DIV/0!</v>
          </cell>
          <cell r="V52" t="e">
            <v>#DIV/0!</v>
          </cell>
          <cell r="W52" t="e">
            <v>#DIV/0!</v>
          </cell>
          <cell r="X52" t="e">
            <v>#DIV/0!</v>
          </cell>
          <cell r="Y52" t="e">
            <v>#DIV/0!</v>
          </cell>
          <cell r="Z52" t="e">
            <v>#DIV/0!</v>
          </cell>
          <cell r="AA52" t="e">
            <v>#DIV/0!</v>
          </cell>
          <cell r="AB52" t="e">
            <v>#DIV/0!</v>
          </cell>
          <cell r="AC52" t="e">
            <v>#DIV/0!</v>
          </cell>
          <cell r="AD52" t="e">
            <v>#DIV/0!</v>
          </cell>
          <cell r="AE52" t="e">
            <v>#DIV/0!</v>
          </cell>
          <cell r="AF52" t="e">
            <v>#DIV/0!</v>
          </cell>
          <cell r="AG52" t="e">
            <v>#DIV/0!</v>
          </cell>
          <cell r="AH52" t="e">
            <v>#DIV/0!</v>
          </cell>
          <cell r="AI52" t="e">
            <v>#DIV/0!</v>
          </cell>
          <cell r="AJ52" t="e">
            <v>#DIV/0!</v>
          </cell>
          <cell r="AK52" t="e">
            <v>#DIV/0!</v>
          </cell>
          <cell r="AL52" t="e">
            <v>#DIV/0!</v>
          </cell>
          <cell r="AM52" t="e">
            <v>#DIV/0!</v>
          </cell>
          <cell r="AN52" t="e">
            <v>#DIV/0!</v>
          </cell>
          <cell r="AO52" t="e">
            <v>#DIV/0!</v>
          </cell>
          <cell r="AP52" t="e">
            <v>#DIV/0!</v>
          </cell>
          <cell r="AQ52" t="e">
            <v>#DIV/0!</v>
          </cell>
          <cell r="AR52" t="e">
            <v>#DIV/0!</v>
          </cell>
          <cell r="AS52" t="e">
            <v>#DIV/0!</v>
          </cell>
          <cell r="AT52" t="e">
            <v>#DIV/0!</v>
          </cell>
          <cell r="AU52" t="e">
            <v>#DIV/0!</v>
          </cell>
          <cell r="AV52" t="e">
            <v>#DIV/0!</v>
          </cell>
          <cell r="AW52" t="e">
            <v>#DIV/0!</v>
          </cell>
          <cell r="AX52" t="e">
            <v>#DIV/0!</v>
          </cell>
          <cell r="AY52" t="e">
            <v>#DIV/0!</v>
          </cell>
          <cell r="AZ52" t="e">
            <v>#DIV/0!</v>
          </cell>
          <cell r="BA52" t="e">
            <v>#DIV/0!</v>
          </cell>
          <cell r="BB52" t="e">
            <v>#DIV/0!</v>
          </cell>
          <cell r="BC52" t="e">
            <v>#DIV/0!</v>
          </cell>
          <cell r="BD52" t="e">
            <v>#DIV/0!</v>
          </cell>
          <cell r="BE52" t="e">
            <v>#DIV/0!</v>
          </cell>
          <cell r="BF52" t="e">
            <v>#DIV/0!</v>
          </cell>
          <cell r="BG52" t="e">
            <v>#DIV/0!</v>
          </cell>
          <cell r="BH52" t="e">
            <v>#DIV/0!</v>
          </cell>
          <cell r="BI52" t="e">
            <v>#DIV/0!</v>
          </cell>
          <cell r="BJ52" t="e">
            <v>#DIV/0!</v>
          </cell>
          <cell r="BK52" t="e">
            <v>#DIV/0!</v>
          </cell>
          <cell r="BL52" t="e">
            <v>#DIV/0!</v>
          </cell>
          <cell r="BM52" t="e">
            <v>#DIV/0!</v>
          </cell>
          <cell r="BN52" t="e">
            <v>#DIV/0!</v>
          </cell>
          <cell r="BO52" t="e">
            <v>#DIV/0!</v>
          </cell>
          <cell r="BP52" t="e">
            <v>#DIV/0!</v>
          </cell>
          <cell r="BQ52" t="e">
            <v>#DIV/0!</v>
          </cell>
          <cell r="BR52" t="e">
            <v>#DIV/0!</v>
          </cell>
          <cell r="BS52" t="e">
            <v>#DIV/0!</v>
          </cell>
          <cell r="BT52">
            <v>-0.26694934426229505</v>
          </cell>
          <cell r="BU52">
            <v>-0.13347467213114753</v>
          </cell>
          <cell r="BV52">
            <v>-8.8983114754098355E-2</v>
          </cell>
          <cell r="BW52">
            <v>-6.6737336065573763E-2</v>
          </cell>
          <cell r="BX52">
            <v>-5.3389868852459013E-2</v>
          </cell>
          <cell r="BY52">
            <v>-4.4491557377049178E-2</v>
          </cell>
          <cell r="BZ52">
            <v>-3.8135620608899294E-2</v>
          </cell>
          <cell r="CA52">
            <v>-3.3368668032786881E-2</v>
          </cell>
          <cell r="CB52">
            <v>-2.966103825136612E-2</v>
          </cell>
          <cell r="CC52">
            <v>-1.9745721311475416E-2</v>
          </cell>
          <cell r="CD52">
            <v>1.6497158524590161E-2</v>
          </cell>
          <cell r="CE52">
            <v>1.2257286024590164E-2</v>
          </cell>
          <cell r="CF52">
            <v>1.2257286024590164E-2</v>
          </cell>
          <cell r="CG52">
            <v>1.2257286024590164E-2</v>
          </cell>
        </row>
        <row r="54">
          <cell r="A54" t="str">
            <v>Contribution Margin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-4239.0200000000004</v>
          </cell>
          <cell r="BR54">
            <v>-25740.83</v>
          </cell>
          <cell r="BS54">
            <v>-16283.91</v>
          </cell>
          <cell r="BT54">
            <v>-77283.91</v>
          </cell>
          <cell r="BU54">
            <v>-138283.91</v>
          </cell>
          <cell r="BV54">
            <v>-199283.91</v>
          </cell>
          <cell r="BW54">
            <v>-260283.91</v>
          </cell>
          <cell r="BX54">
            <v>-321283.90999999997</v>
          </cell>
          <cell r="BY54">
            <v>-382283.91</v>
          </cell>
          <cell r="BZ54">
            <v>-443283.91</v>
          </cell>
          <cell r="CA54">
            <v>-504283.91</v>
          </cell>
          <cell r="CB54">
            <v>-565283.91</v>
          </cell>
          <cell r="CC54">
            <v>-622044.89</v>
          </cell>
          <cell r="CD54">
            <v>-659930.40662999998</v>
          </cell>
          <cell r="CE54">
            <v>-723027.66662999999</v>
          </cell>
          <cell r="CF54">
            <v>-723027.66662999999</v>
          </cell>
          <cell r="CG54">
            <v>-723027.66662999999</v>
          </cell>
        </row>
        <row r="55">
          <cell r="A55" t="str">
            <v>as a % to sales</v>
          </cell>
          <cell r="M55" t="e">
            <v>#DIV/0!</v>
          </cell>
          <cell r="N55" t="e">
            <v>#DIV/0!</v>
          </cell>
          <cell r="O55" t="e">
            <v>#DIV/0!</v>
          </cell>
          <cell r="P55" t="e">
            <v>#DIV/0!</v>
          </cell>
          <cell r="Q55" t="e">
            <v>#DIV/0!</v>
          </cell>
          <cell r="R55" t="e">
            <v>#DIV/0!</v>
          </cell>
          <cell r="S55" t="e">
            <v>#DIV/0!</v>
          </cell>
          <cell r="T55" t="e">
            <v>#DIV/0!</v>
          </cell>
          <cell r="U55" t="e">
            <v>#DIV/0!</v>
          </cell>
          <cell r="V55" t="e">
            <v>#DIV/0!</v>
          </cell>
          <cell r="W55" t="e">
            <v>#DIV/0!</v>
          </cell>
          <cell r="X55" t="e">
            <v>#DIV/0!</v>
          </cell>
          <cell r="Y55" t="e">
            <v>#DIV/0!</v>
          </cell>
          <cell r="Z55" t="e">
            <v>#DIV/0!</v>
          </cell>
          <cell r="AA55" t="e">
            <v>#DIV/0!</v>
          </cell>
          <cell r="AB55" t="e">
            <v>#DIV/0!</v>
          </cell>
          <cell r="AC55" t="e">
            <v>#DIV/0!</v>
          </cell>
          <cell r="AD55" t="e">
            <v>#DIV/0!</v>
          </cell>
          <cell r="AE55" t="e">
            <v>#DIV/0!</v>
          </cell>
          <cell r="AF55" t="e">
            <v>#DIV/0!</v>
          </cell>
          <cell r="AG55" t="e">
            <v>#DIV/0!</v>
          </cell>
          <cell r="AH55" t="e">
            <v>#DIV/0!</v>
          </cell>
          <cell r="AI55" t="e">
            <v>#DIV/0!</v>
          </cell>
          <cell r="AJ55" t="e">
            <v>#DIV/0!</v>
          </cell>
          <cell r="AK55" t="e">
            <v>#DIV/0!</v>
          </cell>
          <cell r="AL55" t="e">
            <v>#DIV/0!</v>
          </cell>
          <cell r="AM55" t="e">
            <v>#DIV/0!</v>
          </cell>
          <cell r="AN55" t="e">
            <v>#DIV/0!</v>
          </cell>
          <cell r="AO55" t="e">
            <v>#DIV/0!</v>
          </cell>
          <cell r="AP55" t="e">
            <v>#DIV/0!</v>
          </cell>
          <cell r="AQ55" t="e">
            <v>#DIV/0!</v>
          </cell>
          <cell r="AR55" t="e">
            <v>#DIV/0!</v>
          </cell>
          <cell r="AS55" t="e">
            <v>#DIV/0!</v>
          </cell>
          <cell r="AT55" t="e">
            <v>#DIV/0!</v>
          </cell>
          <cell r="AU55" t="e">
            <v>#DIV/0!</v>
          </cell>
          <cell r="AV55" t="e">
            <v>#DIV/0!</v>
          </cell>
          <cell r="AW55" t="e">
            <v>#DIV/0!</v>
          </cell>
          <cell r="AX55" t="e">
            <v>#DIV/0!</v>
          </cell>
          <cell r="AY55" t="e">
            <v>#DIV/0!</v>
          </cell>
          <cell r="AZ55" t="e">
            <v>#DIV/0!</v>
          </cell>
          <cell r="BA55" t="e">
            <v>#DIV/0!</v>
          </cell>
          <cell r="BB55" t="e">
            <v>#DIV/0!</v>
          </cell>
          <cell r="BC55" t="e">
            <v>#DIV/0!</v>
          </cell>
          <cell r="BD55" t="e">
            <v>#DIV/0!</v>
          </cell>
          <cell r="BE55" t="e">
            <v>#DIV/0!</v>
          </cell>
          <cell r="BF55" t="e">
            <v>#DIV/0!</v>
          </cell>
          <cell r="BG55" t="e">
            <v>#DIV/0!</v>
          </cell>
          <cell r="BH55" t="e">
            <v>#DIV/0!</v>
          </cell>
          <cell r="BI55" t="e">
            <v>#DIV/0!</v>
          </cell>
          <cell r="BJ55" t="e">
            <v>#DIV/0!</v>
          </cell>
          <cell r="BK55" t="e">
            <v>#DIV/0!</v>
          </cell>
          <cell r="BL55" t="e">
            <v>#DIV/0!</v>
          </cell>
          <cell r="BM55" t="e">
            <v>#DIV/0!</v>
          </cell>
          <cell r="BN55" t="e">
            <v>#DIV/0!</v>
          </cell>
          <cell r="BO55" t="e">
            <v>#DIV/0!</v>
          </cell>
          <cell r="BP55" t="e">
            <v>#DIV/0!</v>
          </cell>
          <cell r="BQ55" t="e">
            <v>#DIV/0!</v>
          </cell>
          <cell r="BR55">
            <v>-11.061381381897563</v>
          </cell>
          <cell r="BS55">
            <v>-1.2577274121057318</v>
          </cell>
          <cell r="BT55">
            <v>-5.9692108419729841</v>
          </cell>
          <cell r="BU55">
            <v>-10.680694271840236</v>
          </cell>
          <cell r="BV55">
            <v>-15.392177701707489</v>
          </cell>
          <cell r="BW55">
            <v>-20.103661131574739</v>
          </cell>
          <cell r="BX55">
            <v>-24.81514456144199</v>
          </cell>
          <cell r="BY55">
            <v>-29.52662799130924</v>
          </cell>
          <cell r="BZ55">
            <v>-34.238111421176491</v>
          </cell>
          <cell r="CA55">
            <v>-38.949594851043749</v>
          </cell>
          <cell r="CB55">
            <v>-43.661078280910999</v>
          </cell>
          <cell r="CC55">
            <v>-48.045150686370448</v>
          </cell>
          <cell r="CD55">
            <v>-50.517335349799971</v>
          </cell>
          <cell r="CE55">
            <v>-53.185524912768592</v>
          </cell>
          <cell r="CF55">
            <v>-53.185524912768592</v>
          </cell>
          <cell r="CG55">
            <v>-53.185524912768592</v>
          </cell>
        </row>
      </sheetData>
      <sheetData sheetId="17">
        <row r="40"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 t="e">
            <v>#DIV/0!</v>
          </cell>
          <cell r="S40" t="e">
            <v>#DIV/0!</v>
          </cell>
          <cell r="T40" t="e">
            <v>#DIV/0!</v>
          </cell>
          <cell r="U40" t="e">
            <v>#DIV/0!</v>
          </cell>
          <cell r="V40" t="e">
            <v>#DIV/0!</v>
          </cell>
          <cell r="W40" t="e">
            <v>#DIV/0!</v>
          </cell>
          <cell r="X40" t="e">
            <v>#DIV/0!</v>
          </cell>
          <cell r="Y40" t="e">
            <v>#DIV/0!</v>
          </cell>
          <cell r="Z40" t="e">
            <v>#DIV/0!</v>
          </cell>
          <cell r="AA40" t="e">
            <v>#DIV/0!</v>
          </cell>
          <cell r="AB40" t="e">
            <v>#DIV/0!</v>
          </cell>
          <cell r="AC40" t="e">
            <v>#DIV/0!</v>
          </cell>
          <cell r="AD40" t="e">
            <v>#DIV/0!</v>
          </cell>
          <cell r="AE40" t="e">
            <v>#DIV/0!</v>
          </cell>
          <cell r="AF40" t="e">
            <v>#DIV/0!</v>
          </cell>
          <cell r="AG40" t="e">
            <v>#DIV/0!</v>
          </cell>
          <cell r="AH40" t="e">
            <v>#DIV/0!</v>
          </cell>
          <cell r="AI40" t="e">
            <v>#DIV/0!</v>
          </cell>
          <cell r="AJ40" t="e">
            <v>#DIV/0!</v>
          </cell>
          <cell r="AK40" t="e">
            <v>#DIV/0!</v>
          </cell>
          <cell r="AL40" t="e">
            <v>#DIV/0!</v>
          </cell>
          <cell r="AM40" t="e">
            <v>#DIV/0!</v>
          </cell>
          <cell r="AN40" t="e">
            <v>#DIV/0!</v>
          </cell>
          <cell r="AO40" t="e">
            <v>#DIV/0!</v>
          </cell>
          <cell r="AP40" t="e">
            <v>#DIV/0!</v>
          </cell>
          <cell r="AQ40" t="e">
            <v>#DIV/0!</v>
          </cell>
          <cell r="AR40" t="e">
            <v>#DIV/0!</v>
          </cell>
          <cell r="AS40" t="e">
            <v>#DIV/0!</v>
          </cell>
          <cell r="AT40" t="e">
            <v>#DIV/0!</v>
          </cell>
          <cell r="AU40" t="e">
            <v>#DIV/0!</v>
          </cell>
          <cell r="AV40" t="e">
            <v>#DIV/0!</v>
          </cell>
          <cell r="AW40" t="e">
            <v>#DIV/0!</v>
          </cell>
          <cell r="AX40" t="e">
            <v>#DIV/0!</v>
          </cell>
          <cell r="AY40" t="e">
            <v>#DIV/0!</v>
          </cell>
          <cell r="AZ40" t="e">
            <v>#DIV/0!</v>
          </cell>
          <cell r="BA40" t="e">
            <v>#DIV/0!</v>
          </cell>
          <cell r="BB40" t="e">
            <v>#DIV/0!</v>
          </cell>
          <cell r="BC40" t="e">
            <v>#DIV/0!</v>
          </cell>
          <cell r="BD40" t="e">
            <v>#DIV/0!</v>
          </cell>
          <cell r="BE40" t="e">
            <v>#DIV/0!</v>
          </cell>
          <cell r="BF40" t="e">
            <v>#DIV/0!</v>
          </cell>
          <cell r="BG40" t="e">
            <v>#DIV/0!</v>
          </cell>
          <cell r="BH40" t="e">
            <v>#DIV/0!</v>
          </cell>
          <cell r="BI40" t="e">
            <v>#DIV/0!</v>
          </cell>
          <cell r="BJ40" t="e">
            <v>#DIV/0!</v>
          </cell>
          <cell r="BK40" t="e">
            <v>#DIV/0!</v>
          </cell>
          <cell r="BL40" t="e">
            <v>#DIV/0!</v>
          </cell>
          <cell r="BM40" t="e">
            <v>#DIV/0!</v>
          </cell>
          <cell r="BN40" t="e">
            <v>#DIV/0!</v>
          </cell>
          <cell r="BO40" t="e">
            <v>#DIV/0!</v>
          </cell>
          <cell r="BP40" t="e">
            <v>#DIV/0!</v>
          </cell>
          <cell r="BQ40" t="e">
            <v>#DIV/0!</v>
          </cell>
          <cell r="BR40" t="e">
            <v>#DIV/0!</v>
          </cell>
          <cell r="BS40" t="e">
            <v>#DIV/0!</v>
          </cell>
          <cell r="BT40" t="str">
            <v>Forecast</v>
          </cell>
          <cell r="BU40" t="str">
            <v>Forecast</v>
          </cell>
          <cell r="BV40" t="str">
            <v>Forecast</v>
          </cell>
          <cell r="BW40" t="str">
            <v>Forecast</v>
          </cell>
          <cell r="BX40" t="str">
            <v>Forecast</v>
          </cell>
          <cell r="BY40" t="str">
            <v>Forecast</v>
          </cell>
          <cell r="BZ40" t="str">
            <v>Forecast</v>
          </cell>
          <cell r="CA40" t="str">
            <v>Forecast</v>
          </cell>
          <cell r="CB40" t="str">
            <v>Forecast</v>
          </cell>
          <cell r="CC40" t="str">
            <v>Forecast</v>
          </cell>
          <cell r="CD40" t="str">
            <v>Forecast</v>
          </cell>
          <cell r="CE40" t="str">
            <v>Forecast</v>
          </cell>
          <cell r="CF40" t="str">
            <v>Forecast</v>
          </cell>
          <cell r="CG40" t="str">
            <v>Forecast</v>
          </cell>
        </row>
        <row r="41">
          <cell r="B41" t="str">
            <v>2014-01</v>
          </cell>
          <cell r="C41" t="str">
            <v>2014-02</v>
          </cell>
          <cell r="D41" t="str">
            <v>2014-03</v>
          </cell>
          <cell r="E41" t="str">
            <v>2014-04</v>
          </cell>
          <cell r="F41" t="str">
            <v>2014-05</v>
          </cell>
          <cell r="G41" t="str">
            <v>2014-06</v>
          </cell>
          <cell r="H41" t="str">
            <v>2014-07</v>
          </cell>
          <cell r="I41" t="str">
            <v>2014-08</v>
          </cell>
          <cell r="J41" t="str">
            <v>2014-09</v>
          </cell>
          <cell r="K41" t="str">
            <v>2014-10</v>
          </cell>
          <cell r="L41" t="str">
            <v>2014-11</v>
          </cell>
          <cell r="M41" t="str">
            <v>2014-12</v>
          </cell>
          <cell r="N41" t="str">
            <v>2015-01</v>
          </cell>
          <cell r="O41" t="str">
            <v>2015-02</v>
          </cell>
          <cell r="P41" t="str">
            <v>2015-03</v>
          </cell>
          <cell r="Q41" t="str">
            <v>2015-04</v>
          </cell>
          <cell r="R41" t="str">
            <v>2015-05</v>
          </cell>
          <cell r="S41" t="str">
            <v>2015-06</v>
          </cell>
          <cell r="T41" t="str">
            <v>2015-07</v>
          </cell>
          <cell r="U41" t="str">
            <v>2015-08</v>
          </cell>
          <cell r="V41" t="str">
            <v>2015-09</v>
          </cell>
          <cell r="W41" t="str">
            <v>2015-10</v>
          </cell>
          <cell r="X41" t="str">
            <v>2015-11</v>
          </cell>
          <cell r="Y41" t="str">
            <v>2015-12</v>
          </cell>
          <cell r="Z41" t="str">
            <v>2016-01</v>
          </cell>
          <cell r="AA41" t="str">
            <v>2016-02</v>
          </cell>
          <cell r="AB41" t="str">
            <v>2016-03</v>
          </cell>
          <cell r="AC41" t="str">
            <v>2016-04</v>
          </cell>
          <cell r="AD41" t="str">
            <v>2016-05</v>
          </cell>
          <cell r="AE41" t="str">
            <v>2016-06</v>
          </cell>
          <cell r="AF41" t="str">
            <v>2016-07</v>
          </cell>
          <cell r="AG41" t="str">
            <v>2016-08</v>
          </cell>
          <cell r="AH41" t="str">
            <v>2016-09</v>
          </cell>
          <cell r="AI41" t="str">
            <v>2016-10</v>
          </cell>
          <cell r="AJ41" t="str">
            <v>2016-11</v>
          </cell>
          <cell r="AK41" t="str">
            <v>2016-12</v>
          </cell>
          <cell r="AL41" t="str">
            <v>2017-01</v>
          </cell>
          <cell r="AM41" t="str">
            <v>2017-02</v>
          </cell>
          <cell r="AN41" t="str">
            <v>2017-03</v>
          </cell>
          <cell r="AO41" t="str">
            <v>2017-04</v>
          </cell>
          <cell r="AP41" t="str">
            <v>2017-05</v>
          </cell>
          <cell r="AQ41" t="str">
            <v>2017-06</v>
          </cell>
          <cell r="AR41" t="str">
            <v>2017-07</v>
          </cell>
          <cell r="AS41" t="str">
            <v>2017-08</v>
          </cell>
          <cell r="AT41" t="str">
            <v>2017-09</v>
          </cell>
          <cell r="AU41" t="str">
            <v>2017-10</v>
          </cell>
          <cell r="AV41" t="str">
            <v>2017-11</v>
          </cell>
          <cell r="AW41" t="str">
            <v>2017-12</v>
          </cell>
          <cell r="AX41" t="str">
            <v>2018-01</v>
          </cell>
          <cell r="AY41" t="str">
            <v>2018-02</v>
          </cell>
          <cell r="AZ41" t="str">
            <v>2018-03</v>
          </cell>
          <cell r="BA41" t="str">
            <v>2018-04</v>
          </cell>
          <cell r="BB41" t="str">
            <v>2018-05</v>
          </cell>
          <cell r="BC41" t="str">
            <v>2018-06</v>
          </cell>
          <cell r="BD41" t="str">
            <v>2018-07</v>
          </cell>
          <cell r="BE41" t="str">
            <v>2018-08</v>
          </cell>
          <cell r="BF41" t="str">
            <v>2018-09</v>
          </cell>
          <cell r="BG41" t="str">
            <v>2018-10</v>
          </cell>
          <cell r="BH41" t="str">
            <v>2018-11</v>
          </cell>
          <cell r="BI41" t="str">
            <v>2018-12</v>
          </cell>
          <cell r="BJ41" t="str">
            <v>2019-01</v>
          </cell>
          <cell r="BK41" t="str">
            <v>2019-02</v>
          </cell>
          <cell r="BL41" t="str">
            <v>2019-03</v>
          </cell>
          <cell r="BM41" t="str">
            <v>2019-04</v>
          </cell>
          <cell r="BN41" t="str">
            <v>2019-05</v>
          </cell>
          <cell r="BO41" t="str">
            <v>2019-06</v>
          </cell>
          <cell r="BP41" t="str">
            <v>2019-07</v>
          </cell>
          <cell r="BQ41" t="str">
            <v>2019-08</v>
          </cell>
          <cell r="BR41" t="str">
            <v>2019-09</v>
          </cell>
          <cell r="BS41" t="str">
            <v>2019-10</v>
          </cell>
          <cell r="BT41" t="str">
            <v>2019-11</v>
          </cell>
          <cell r="BU41" t="str">
            <v>2019-12</v>
          </cell>
          <cell r="BV41" t="str">
            <v>2020-01</v>
          </cell>
          <cell r="BW41" t="str">
            <v>2020-02</v>
          </cell>
          <cell r="BX41" t="str">
            <v>2020-03</v>
          </cell>
          <cell r="BY41" t="str">
            <v>2020-04</v>
          </cell>
          <cell r="BZ41" t="str">
            <v>2020-05</v>
          </cell>
          <cell r="CA41" t="str">
            <v>2020-06</v>
          </cell>
          <cell r="CB41" t="str">
            <v>2020-07</v>
          </cell>
          <cell r="CC41" t="str">
            <v>2020-08</v>
          </cell>
          <cell r="CD41" t="str">
            <v>2020-09</v>
          </cell>
          <cell r="CE41" t="str">
            <v>2020-10</v>
          </cell>
          <cell r="CF41" t="str">
            <v>2020-11</v>
          </cell>
          <cell r="CG41" t="str">
            <v>2020-12</v>
          </cell>
        </row>
        <row r="42">
          <cell r="A42" t="str">
            <v>Rolling 12 Months</v>
          </cell>
        </row>
        <row r="43">
          <cell r="A43" t="str">
            <v>Revenue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18240</v>
          </cell>
          <cell r="BS43">
            <v>84000</v>
          </cell>
          <cell r="BT43">
            <v>84000</v>
          </cell>
          <cell r="BU43">
            <v>84000</v>
          </cell>
          <cell r="BV43">
            <v>84000</v>
          </cell>
          <cell r="BW43">
            <v>84000</v>
          </cell>
          <cell r="BX43">
            <v>84000</v>
          </cell>
          <cell r="BY43">
            <v>84000</v>
          </cell>
          <cell r="BZ43">
            <v>84000</v>
          </cell>
          <cell r="CA43">
            <v>84000</v>
          </cell>
          <cell r="CB43">
            <v>84000</v>
          </cell>
          <cell r="CC43">
            <v>84000</v>
          </cell>
          <cell r="CD43">
            <v>84912</v>
          </cell>
          <cell r="CE43">
            <v>88200</v>
          </cell>
          <cell r="CF43">
            <v>88200</v>
          </cell>
          <cell r="CG43">
            <v>88200</v>
          </cell>
        </row>
        <row r="45">
          <cell r="A45" t="str">
            <v>Cost of Goods Sold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6511.6799999999994</v>
          </cell>
          <cell r="CE45">
            <v>29987.999999999996</v>
          </cell>
          <cell r="CF45">
            <v>29987.999999999996</v>
          </cell>
          <cell r="CG45">
            <v>29987.999999999996</v>
          </cell>
        </row>
        <row r="47">
          <cell r="A47" t="str">
            <v>Gross Margin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18240</v>
          </cell>
          <cell r="BS47">
            <v>84000</v>
          </cell>
          <cell r="BT47">
            <v>84000</v>
          </cell>
          <cell r="BU47">
            <v>84000</v>
          </cell>
          <cell r="BV47">
            <v>84000</v>
          </cell>
          <cell r="BW47">
            <v>84000</v>
          </cell>
          <cell r="BX47">
            <v>84000</v>
          </cell>
          <cell r="BY47">
            <v>84000</v>
          </cell>
          <cell r="BZ47">
            <v>84000</v>
          </cell>
          <cell r="CA47">
            <v>84000</v>
          </cell>
          <cell r="CB47">
            <v>84000</v>
          </cell>
          <cell r="CC47">
            <v>84000</v>
          </cell>
          <cell r="CD47">
            <v>78400.320000000007</v>
          </cell>
          <cell r="CE47">
            <v>58212</v>
          </cell>
          <cell r="CF47">
            <v>58212</v>
          </cell>
          <cell r="CG47">
            <v>58212</v>
          </cell>
        </row>
        <row r="48">
          <cell r="A48" t="str">
            <v>as a % of sales</v>
          </cell>
          <cell r="M48" t="e">
            <v>#DIV/0!</v>
          </cell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  <cell r="U48" t="e">
            <v>#DIV/0!</v>
          </cell>
          <cell r="V48" t="e">
            <v>#DIV/0!</v>
          </cell>
          <cell r="W48" t="e">
            <v>#DIV/0!</v>
          </cell>
          <cell r="X48" t="e">
            <v>#DIV/0!</v>
          </cell>
          <cell r="Y48" t="e">
            <v>#DIV/0!</v>
          </cell>
          <cell r="Z48" t="e">
            <v>#DIV/0!</v>
          </cell>
          <cell r="AA48" t="e">
            <v>#DIV/0!</v>
          </cell>
          <cell r="AB48" t="e">
            <v>#DIV/0!</v>
          </cell>
          <cell r="AC48" t="e">
            <v>#DIV/0!</v>
          </cell>
          <cell r="AD48" t="e">
            <v>#DIV/0!</v>
          </cell>
          <cell r="AE48" t="e">
            <v>#DIV/0!</v>
          </cell>
          <cell r="AF48" t="e">
            <v>#DIV/0!</v>
          </cell>
          <cell r="AG48" t="e">
            <v>#DIV/0!</v>
          </cell>
          <cell r="AH48" t="e">
            <v>#DIV/0!</v>
          </cell>
          <cell r="AI48" t="e">
            <v>#DIV/0!</v>
          </cell>
          <cell r="AJ48" t="e">
            <v>#DIV/0!</v>
          </cell>
          <cell r="AK48" t="e">
            <v>#DIV/0!</v>
          </cell>
          <cell r="AL48" t="e">
            <v>#DIV/0!</v>
          </cell>
          <cell r="AM48" t="e">
            <v>#DIV/0!</v>
          </cell>
          <cell r="AN48" t="e">
            <v>#DIV/0!</v>
          </cell>
          <cell r="AO48" t="e">
            <v>#DIV/0!</v>
          </cell>
          <cell r="AP48" t="e">
            <v>#DIV/0!</v>
          </cell>
          <cell r="AQ48" t="e">
            <v>#DIV/0!</v>
          </cell>
          <cell r="AR48" t="e">
            <v>#DIV/0!</v>
          </cell>
          <cell r="AS48" t="e">
            <v>#DIV/0!</v>
          </cell>
          <cell r="AT48" t="e">
            <v>#DIV/0!</v>
          </cell>
          <cell r="AU48" t="e">
            <v>#DIV/0!</v>
          </cell>
          <cell r="AV48" t="e">
            <v>#DIV/0!</v>
          </cell>
          <cell r="AW48" t="e">
            <v>#DIV/0!</v>
          </cell>
          <cell r="AX48" t="e">
            <v>#DIV/0!</v>
          </cell>
          <cell r="AY48" t="e">
            <v>#DIV/0!</v>
          </cell>
          <cell r="AZ48" t="e">
            <v>#DIV/0!</v>
          </cell>
          <cell r="BA48" t="e">
            <v>#DIV/0!</v>
          </cell>
          <cell r="BB48" t="e">
            <v>#DIV/0!</v>
          </cell>
          <cell r="BC48" t="e">
            <v>#DIV/0!</v>
          </cell>
          <cell r="BD48" t="e">
            <v>#DIV/0!</v>
          </cell>
          <cell r="BE48" t="e">
            <v>#DIV/0!</v>
          </cell>
          <cell r="BF48" t="e">
            <v>#DIV/0!</v>
          </cell>
          <cell r="BG48" t="e">
            <v>#DIV/0!</v>
          </cell>
          <cell r="BH48" t="e">
            <v>#DIV/0!</v>
          </cell>
          <cell r="BI48" t="e">
            <v>#DIV/0!</v>
          </cell>
          <cell r="BJ48" t="e">
            <v>#DIV/0!</v>
          </cell>
          <cell r="BK48" t="e">
            <v>#DIV/0!</v>
          </cell>
          <cell r="BL48" t="e">
            <v>#DIV/0!</v>
          </cell>
          <cell r="BM48" t="e">
            <v>#DIV/0!</v>
          </cell>
          <cell r="BN48" t="e">
            <v>#DIV/0!</v>
          </cell>
          <cell r="BO48" t="e">
            <v>#DIV/0!</v>
          </cell>
          <cell r="BP48" t="e">
            <v>#DIV/0!</v>
          </cell>
          <cell r="BQ48" t="e">
            <v>#DIV/0!</v>
          </cell>
          <cell r="BR48">
            <v>1</v>
          </cell>
          <cell r="BS48">
            <v>1</v>
          </cell>
          <cell r="BT48">
            <v>1</v>
          </cell>
          <cell r="BU48">
            <v>1</v>
          </cell>
          <cell r="BV48">
            <v>1</v>
          </cell>
          <cell r="BW48">
            <v>1</v>
          </cell>
          <cell r="BX48">
            <v>1</v>
          </cell>
          <cell r="BY48">
            <v>1</v>
          </cell>
          <cell r="BZ48">
            <v>1</v>
          </cell>
          <cell r="CA48">
            <v>1</v>
          </cell>
          <cell r="CB48">
            <v>1</v>
          </cell>
          <cell r="CC48">
            <v>1</v>
          </cell>
          <cell r="CD48">
            <v>0.92331260599208598</v>
          </cell>
          <cell r="CE48">
            <v>0.66</v>
          </cell>
          <cell r="CF48">
            <v>0.66</v>
          </cell>
          <cell r="CG48">
            <v>0.66</v>
          </cell>
        </row>
        <row r="50">
          <cell r="A50" t="str">
            <v>Direct labor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61000</v>
          </cell>
          <cell r="BU50">
            <v>122000</v>
          </cell>
          <cell r="BV50">
            <v>183000</v>
          </cell>
          <cell r="BW50">
            <v>244000</v>
          </cell>
          <cell r="BX50">
            <v>305000</v>
          </cell>
          <cell r="BY50">
            <v>366000</v>
          </cell>
          <cell r="BZ50">
            <v>427000</v>
          </cell>
          <cell r="CA50">
            <v>488000</v>
          </cell>
          <cell r="CB50">
            <v>549000</v>
          </cell>
          <cell r="CC50">
            <v>610000</v>
          </cell>
          <cell r="CD50">
            <v>671000</v>
          </cell>
          <cell r="CE50">
            <v>732000</v>
          </cell>
          <cell r="CF50">
            <v>732000</v>
          </cell>
          <cell r="CG50">
            <v>732000</v>
          </cell>
        </row>
        <row r="51">
          <cell r="A51" t="str">
            <v>as a % of sales</v>
          </cell>
          <cell r="M51" t="e">
            <v>#DIV/0!</v>
          </cell>
          <cell r="N51" t="e">
            <v>#DIV/0!</v>
          </cell>
          <cell r="O51" t="e">
            <v>#DIV/0!</v>
          </cell>
          <cell r="P51" t="e">
            <v>#DIV/0!</v>
          </cell>
          <cell r="Q51" t="e">
            <v>#DIV/0!</v>
          </cell>
          <cell r="R51" t="e">
            <v>#DIV/0!</v>
          </cell>
          <cell r="S51" t="e">
            <v>#DIV/0!</v>
          </cell>
          <cell r="T51" t="e">
            <v>#DIV/0!</v>
          </cell>
          <cell r="U51" t="e">
            <v>#DIV/0!</v>
          </cell>
          <cell r="V51" t="e">
            <v>#DIV/0!</v>
          </cell>
          <cell r="W51" t="e">
            <v>#DIV/0!</v>
          </cell>
          <cell r="X51" t="e">
            <v>#DIV/0!</v>
          </cell>
          <cell r="Y51" t="e">
            <v>#DIV/0!</v>
          </cell>
          <cell r="Z51" t="e">
            <v>#DIV/0!</v>
          </cell>
          <cell r="AA51" t="e">
            <v>#DIV/0!</v>
          </cell>
          <cell r="AB51" t="e">
            <v>#DIV/0!</v>
          </cell>
          <cell r="AC51" t="e">
            <v>#DIV/0!</v>
          </cell>
          <cell r="AD51" t="e">
            <v>#DIV/0!</v>
          </cell>
          <cell r="AE51" t="e">
            <v>#DIV/0!</v>
          </cell>
          <cell r="AF51" t="e">
            <v>#DIV/0!</v>
          </cell>
          <cell r="AG51" t="e">
            <v>#DIV/0!</v>
          </cell>
          <cell r="AH51" t="e">
            <v>#DIV/0!</v>
          </cell>
          <cell r="AI51" t="e">
            <v>#DIV/0!</v>
          </cell>
          <cell r="AJ51" t="e">
            <v>#DIV/0!</v>
          </cell>
          <cell r="AK51" t="e">
            <v>#DIV/0!</v>
          </cell>
          <cell r="AL51" t="e">
            <v>#DIV/0!</v>
          </cell>
          <cell r="AM51" t="e">
            <v>#DIV/0!</v>
          </cell>
          <cell r="AN51" t="e">
            <v>#DIV/0!</v>
          </cell>
          <cell r="AO51" t="e">
            <v>#DIV/0!</v>
          </cell>
          <cell r="AP51" t="e">
            <v>#DIV/0!</v>
          </cell>
          <cell r="AQ51" t="e">
            <v>#DIV/0!</v>
          </cell>
          <cell r="AR51" t="e">
            <v>#DIV/0!</v>
          </cell>
          <cell r="AS51" t="e">
            <v>#DIV/0!</v>
          </cell>
          <cell r="AT51" t="e">
            <v>#DIV/0!</v>
          </cell>
          <cell r="AU51" t="e">
            <v>#DIV/0!</v>
          </cell>
          <cell r="AV51" t="e">
            <v>#DIV/0!</v>
          </cell>
          <cell r="AW51" t="e">
            <v>#DIV/0!</v>
          </cell>
          <cell r="AX51" t="e">
            <v>#DIV/0!</v>
          </cell>
          <cell r="AY51" t="e">
            <v>#DIV/0!</v>
          </cell>
          <cell r="AZ51" t="e">
            <v>#DIV/0!</v>
          </cell>
          <cell r="BA51" t="e">
            <v>#DIV/0!</v>
          </cell>
          <cell r="BB51" t="e">
            <v>#DIV/0!</v>
          </cell>
          <cell r="BC51" t="e">
            <v>#DIV/0!</v>
          </cell>
          <cell r="BD51" t="e">
            <v>#DIV/0!</v>
          </cell>
          <cell r="BE51" t="e">
            <v>#DIV/0!</v>
          </cell>
          <cell r="BF51" t="e">
            <v>#DIV/0!</v>
          </cell>
          <cell r="BG51" t="e">
            <v>#DIV/0!</v>
          </cell>
          <cell r="BH51" t="e">
            <v>#DIV/0!</v>
          </cell>
          <cell r="BI51" t="e">
            <v>#DIV/0!</v>
          </cell>
          <cell r="BJ51" t="e">
            <v>#DIV/0!</v>
          </cell>
          <cell r="BK51" t="e">
            <v>#DIV/0!</v>
          </cell>
          <cell r="BL51" t="e">
            <v>#DIV/0!</v>
          </cell>
          <cell r="BM51" t="e">
            <v>#DIV/0!</v>
          </cell>
          <cell r="BN51" t="e">
            <v>#DIV/0!</v>
          </cell>
          <cell r="BO51" t="e">
            <v>#DIV/0!</v>
          </cell>
          <cell r="BP51" t="e">
            <v>#DIV/0!</v>
          </cell>
          <cell r="BQ51" t="e">
            <v>#DIV/0!</v>
          </cell>
          <cell r="BR51">
            <v>0</v>
          </cell>
          <cell r="BS51">
            <v>0</v>
          </cell>
          <cell r="BT51">
            <v>0.72619047619047616</v>
          </cell>
          <cell r="BU51">
            <v>1.4523809523809523</v>
          </cell>
          <cell r="BV51">
            <v>2.1785714285714284</v>
          </cell>
          <cell r="BW51">
            <v>2.9047619047619047</v>
          </cell>
          <cell r="BX51">
            <v>3.6309523809523809</v>
          </cell>
          <cell r="BY51">
            <v>4.3571428571428568</v>
          </cell>
          <cell r="BZ51">
            <v>5.083333333333333</v>
          </cell>
          <cell r="CA51">
            <v>5.8095238095238093</v>
          </cell>
          <cell r="CB51">
            <v>6.5357142857142856</v>
          </cell>
          <cell r="CC51">
            <v>7.2619047619047619</v>
          </cell>
          <cell r="CD51">
            <v>7.9022988505747129</v>
          </cell>
          <cell r="CE51">
            <v>8.2993197278911559</v>
          </cell>
          <cell r="CF51">
            <v>8.2993197278911559</v>
          </cell>
          <cell r="CG51">
            <v>8.2993197278911559</v>
          </cell>
        </row>
        <row r="52">
          <cell r="A52" t="str">
            <v>Direct LER</v>
          </cell>
          <cell r="M52" t="e">
            <v>#DIV/0!</v>
          </cell>
          <cell r="N52" t="e">
            <v>#DIV/0!</v>
          </cell>
          <cell r="O52" t="e">
            <v>#DIV/0!</v>
          </cell>
          <cell r="P52" t="e">
            <v>#DIV/0!</v>
          </cell>
          <cell r="Q52" t="e">
            <v>#DIV/0!</v>
          </cell>
          <cell r="R52" t="e">
            <v>#DIV/0!</v>
          </cell>
          <cell r="S52" t="e">
            <v>#DIV/0!</v>
          </cell>
          <cell r="T52" t="e">
            <v>#DIV/0!</v>
          </cell>
          <cell r="U52" t="e">
            <v>#DIV/0!</v>
          </cell>
          <cell r="V52" t="e">
            <v>#DIV/0!</v>
          </cell>
          <cell r="W52" t="e">
            <v>#DIV/0!</v>
          </cell>
          <cell r="X52" t="e">
            <v>#DIV/0!</v>
          </cell>
          <cell r="Y52" t="e">
            <v>#DIV/0!</v>
          </cell>
          <cell r="Z52" t="e">
            <v>#DIV/0!</v>
          </cell>
          <cell r="AA52" t="e">
            <v>#DIV/0!</v>
          </cell>
          <cell r="AB52" t="e">
            <v>#DIV/0!</v>
          </cell>
          <cell r="AC52" t="e">
            <v>#DIV/0!</v>
          </cell>
          <cell r="AD52" t="e">
            <v>#DIV/0!</v>
          </cell>
          <cell r="AE52" t="e">
            <v>#DIV/0!</v>
          </cell>
          <cell r="AF52" t="e">
            <v>#DIV/0!</v>
          </cell>
          <cell r="AG52" t="e">
            <v>#DIV/0!</v>
          </cell>
          <cell r="AH52" t="e">
            <v>#DIV/0!</v>
          </cell>
          <cell r="AI52" t="e">
            <v>#DIV/0!</v>
          </cell>
          <cell r="AJ52" t="e">
            <v>#DIV/0!</v>
          </cell>
          <cell r="AK52" t="e">
            <v>#DIV/0!</v>
          </cell>
          <cell r="AL52" t="e">
            <v>#DIV/0!</v>
          </cell>
          <cell r="AM52" t="e">
            <v>#DIV/0!</v>
          </cell>
          <cell r="AN52" t="e">
            <v>#DIV/0!</v>
          </cell>
          <cell r="AO52" t="e">
            <v>#DIV/0!</v>
          </cell>
          <cell r="AP52" t="e">
            <v>#DIV/0!</v>
          </cell>
          <cell r="AQ52" t="e">
            <v>#DIV/0!</v>
          </cell>
          <cell r="AR52" t="e">
            <v>#DIV/0!</v>
          </cell>
          <cell r="AS52" t="e">
            <v>#DIV/0!</v>
          </cell>
          <cell r="AT52" t="e">
            <v>#DIV/0!</v>
          </cell>
          <cell r="AU52" t="e">
            <v>#DIV/0!</v>
          </cell>
          <cell r="AV52" t="e">
            <v>#DIV/0!</v>
          </cell>
          <cell r="AW52" t="e">
            <v>#DIV/0!</v>
          </cell>
          <cell r="AX52" t="e">
            <v>#DIV/0!</v>
          </cell>
          <cell r="AY52" t="e">
            <v>#DIV/0!</v>
          </cell>
          <cell r="AZ52" t="e">
            <v>#DIV/0!</v>
          </cell>
          <cell r="BA52" t="e">
            <v>#DIV/0!</v>
          </cell>
          <cell r="BB52" t="e">
            <v>#DIV/0!</v>
          </cell>
          <cell r="BC52" t="e">
            <v>#DIV/0!</v>
          </cell>
          <cell r="BD52" t="e">
            <v>#DIV/0!</v>
          </cell>
          <cell r="BE52" t="e">
            <v>#DIV/0!</v>
          </cell>
          <cell r="BF52" t="e">
            <v>#DIV/0!</v>
          </cell>
          <cell r="BG52" t="e">
            <v>#DIV/0!</v>
          </cell>
          <cell r="BH52" t="e">
            <v>#DIV/0!</v>
          </cell>
          <cell r="BI52" t="e">
            <v>#DIV/0!</v>
          </cell>
          <cell r="BJ52" t="e">
            <v>#DIV/0!</v>
          </cell>
          <cell r="BK52" t="e">
            <v>#DIV/0!</v>
          </cell>
          <cell r="BL52" t="e">
            <v>#DIV/0!</v>
          </cell>
          <cell r="BM52" t="e">
            <v>#DIV/0!</v>
          </cell>
          <cell r="BN52" t="e">
            <v>#DIV/0!</v>
          </cell>
          <cell r="BO52" t="e">
            <v>#DIV/0!</v>
          </cell>
          <cell r="BP52" t="e">
            <v>#DIV/0!</v>
          </cell>
          <cell r="BQ52" t="e">
            <v>#DIV/0!</v>
          </cell>
          <cell r="BR52" t="e">
            <v>#DIV/0!</v>
          </cell>
          <cell r="BS52" t="e">
            <v>#DIV/0!</v>
          </cell>
          <cell r="BT52">
            <v>1.3770491803278688</v>
          </cell>
          <cell r="BU52">
            <v>0.68852459016393441</v>
          </cell>
          <cell r="BV52">
            <v>0.45901639344262296</v>
          </cell>
          <cell r="BW52">
            <v>0.34426229508196721</v>
          </cell>
          <cell r="BX52">
            <v>0.27540983606557379</v>
          </cell>
          <cell r="BY52">
            <v>0.22950819672131148</v>
          </cell>
          <cell r="BZ52">
            <v>0.19672131147540983</v>
          </cell>
          <cell r="CA52">
            <v>0.1721311475409836</v>
          </cell>
          <cell r="CB52">
            <v>0.15300546448087432</v>
          </cell>
          <cell r="CC52">
            <v>0.13770491803278689</v>
          </cell>
          <cell r="CD52">
            <v>0.1168410134128167</v>
          </cell>
          <cell r="CE52">
            <v>7.9524590163934428E-2</v>
          </cell>
          <cell r="CF52">
            <v>7.9524590163934428E-2</v>
          </cell>
          <cell r="CG52">
            <v>7.9524590163934428E-2</v>
          </cell>
        </row>
        <row r="54">
          <cell r="A54" t="str">
            <v>Contribution Margin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18240</v>
          </cell>
          <cell r="BS54">
            <v>84000</v>
          </cell>
          <cell r="BT54">
            <v>23000</v>
          </cell>
          <cell r="BU54">
            <v>-38000</v>
          </cell>
          <cell r="BV54">
            <v>-99000</v>
          </cell>
          <cell r="BW54">
            <v>-160000</v>
          </cell>
          <cell r="BX54">
            <v>-221000</v>
          </cell>
          <cell r="BY54">
            <v>-282000</v>
          </cell>
          <cell r="BZ54">
            <v>-343000</v>
          </cell>
          <cell r="CA54">
            <v>-404000</v>
          </cell>
          <cell r="CB54">
            <v>-465000</v>
          </cell>
          <cell r="CC54">
            <v>-526000</v>
          </cell>
          <cell r="CD54">
            <v>-592599.67999999993</v>
          </cell>
          <cell r="CE54">
            <v>-673788</v>
          </cell>
          <cell r="CF54">
            <v>-673788</v>
          </cell>
          <cell r="CG54">
            <v>-673788</v>
          </cell>
        </row>
        <row r="55">
          <cell r="A55" t="str">
            <v>as a % to sales</v>
          </cell>
          <cell r="M55" t="e">
            <v>#DIV/0!</v>
          </cell>
          <cell r="N55" t="e">
            <v>#DIV/0!</v>
          </cell>
          <cell r="O55" t="e">
            <v>#DIV/0!</v>
          </cell>
          <cell r="P55" t="e">
            <v>#DIV/0!</v>
          </cell>
          <cell r="Q55" t="e">
            <v>#DIV/0!</v>
          </cell>
          <cell r="R55" t="e">
            <v>#DIV/0!</v>
          </cell>
          <cell r="S55" t="e">
            <v>#DIV/0!</v>
          </cell>
          <cell r="T55" t="e">
            <v>#DIV/0!</v>
          </cell>
          <cell r="U55" t="e">
            <v>#DIV/0!</v>
          </cell>
          <cell r="V55" t="e">
            <v>#DIV/0!</v>
          </cell>
          <cell r="W55" t="e">
            <v>#DIV/0!</v>
          </cell>
          <cell r="X55" t="e">
            <v>#DIV/0!</v>
          </cell>
          <cell r="Y55" t="e">
            <v>#DIV/0!</v>
          </cell>
          <cell r="Z55" t="e">
            <v>#DIV/0!</v>
          </cell>
          <cell r="AA55" t="e">
            <v>#DIV/0!</v>
          </cell>
          <cell r="AB55" t="e">
            <v>#DIV/0!</v>
          </cell>
          <cell r="AC55" t="e">
            <v>#DIV/0!</v>
          </cell>
          <cell r="AD55" t="e">
            <v>#DIV/0!</v>
          </cell>
          <cell r="AE55" t="e">
            <v>#DIV/0!</v>
          </cell>
          <cell r="AF55" t="e">
            <v>#DIV/0!</v>
          </cell>
          <cell r="AG55" t="e">
            <v>#DIV/0!</v>
          </cell>
          <cell r="AH55" t="e">
            <v>#DIV/0!</v>
          </cell>
          <cell r="AI55" t="e">
            <v>#DIV/0!</v>
          </cell>
          <cell r="AJ55" t="e">
            <v>#DIV/0!</v>
          </cell>
          <cell r="AK55" t="e">
            <v>#DIV/0!</v>
          </cell>
          <cell r="AL55" t="e">
            <v>#DIV/0!</v>
          </cell>
          <cell r="AM55" t="e">
            <v>#DIV/0!</v>
          </cell>
          <cell r="AN55" t="e">
            <v>#DIV/0!</v>
          </cell>
          <cell r="AO55" t="e">
            <v>#DIV/0!</v>
          </cell>
          <cell r="AP55" t="e">
            <v>#DIV/0!</v>
          </cell>
          <cell r="AQ55" t="e">
            <v>#DIV/0!</v>
          </cell>
          <cell r="AR55" t="e">
            <v>#DIV/0!</v>
          </cell>
          <cell r="AS55" t="e">
            <v>#DIV/0!</v>
          </cell>
          <cell r="AT55" t="e">
            <v>#DIV/0!</v>
          </cell>
          <cell r="AU55" t="e">
            <v>#DIV/0!</v>
          </cell>
          <cell r="AV55" t="e">
            <v>#DIV/0!</v>
          </cell>
          <cell r="AW55" t="e">
            <v>#DIV/0!</v>
          </cell>
          <cell r="AX55" t="e">
            <v>#DIV/0!</v>
          </cell>
          <cell r="AY55" t="e">
            <v>#DIV/0!</v>
          </cell>
          <cell r="AZ55" t="e">
            <v>#DIV/0!</v>
          </cell>
          <cell r="BA55" t="e">
            <v>#DIV/0!</v>
          </cell>
          <cell r="BB55" t="e">
            <v>#DIV/0!</v>
          </cell>
          <cell r="BC55" t="e">
            <v>#DIV/0!</v>
          </cell>
          <cell r="BD55" t="e">
            <v>#DIV/0!</v>
          </cell>
          <cell r="BE55" t="e">
            <v>#DIV/0!</v>
          </cell>
          <cell r="BF55" t="e">
            <v>#DIV/0!</v>
          </cell>
          <cell r="BG55" t="e">
            <v>#DIV/0!</v>
          </cell>
          <cell r="BH55" t="e">
            <v>#DIV/0!</v>
          </cell>
          <cell r="BI55" t="e">
            <v>#DIV/0!</v>
          </cell>
          <cell r="BJ55" t="e">
            <v>#DIV/0!</v>
          </cell>
          <cell r="BK55" t="e">
            <v>#DIV/0!</v>
          </cell>
          <cell r="BL55" t="e">
            <v>#DIV/0!</v>
          </cell>
          <cell r="BM55" t="e">
            <v>#DIV/0!</v>
          </cell>
          <cell r="BN55" t="e">
            <v>#DIV/0!</v>
          </cell>
          <cell r="BO55" t="e">
            <v>#DIV/0!</v>
          </cell>
          <cell r="BP55" t="e">
            <v>#DIV/0!</v>
          </cell>
          <cell r="BQ55" t="e">
            <v>#DIV/0!</v>
          </cell>
          <cell r="BR55">
            <v>1</v>
          </cell>
          <cell r="BS55">
            <v>1</v>
          </cell>
          <cell r="BT55">
            <v>0.27380952380952384</v>
          </cell>
          <cell r="BU55">
            <v>-0.45238095238095238</v>
          </cell>
          <cell r="BV55">
            <v>-1.1785714285714286</v>
          </cell>
          <cell r="BW55">
            <v>-1.9047619047619047</v>
          </cell>
          <cell r="BX55">
            <v>-2.6309523809523809</v>
          </cell>
          <cell r="BY55">
            <v>-3.3571428571428572</v>
          </cell>
          <cell r="BZ55">
            <v>-4.083333333333333</v>
          </cell>
          <cell r="CA55">
            <v>-4.8095238095238093</v>
          </cell>
          <cell r="CB55">
            <v>-5.5357142857142856</v>
          </cell>
          <cell r="CC55">
            <v>-6.2619047619047619</v>
          </cell>
          <cell r="CD55">
            <v>-6.9789862445826261</v>
          </cell>
          <cell r="CE55">
            <v>-7.6393197278911567</v>
          </cell>
          <cell r="CF55">
            <v>-7.6393197278911567</v>
          </cell>
          <cell r="CG55">
            <v>-7.6393197278911567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St 2012"/>
      <sheetName val="IncomeSt 2013"/>
      <sheetName val="Summary Op Data"/>
      <sheetName val="simple cash flow"/>
      <sheetName val="BalanceSheet"/>
      <sheetName val="order metrics"/>
      <sheetName val="monthly metrics"/>
      <sheetName val="RRIncome Statement"/>
      <sheetName val="RRRevolver"/>
      <sheetName val="RRBalance Sheet"/>
      <sheetName val="RRCash Flow"/>
      <sheetName val="RRCovenants"/>
      <sheetName val="RRAmmortization"/>
      <sheetName val="RRWages &amp; Insurance"/>
      <sheetName val="RRSteady State"/>
      <sheetName val="actual cash flow"/>
      <sheetName val="month-to-month cash flow"/>
      <sheetName val="2013 Monthly Balancing "/>
      <sheetName val="2012 Monthly Balancing"/>
      <sheetName val="mo rpt qry cklist"/>
      <sheetName val="2011"/>
      <sheetName val="oct09-dec11 incST"/>
      <sheetName val="input values"/>
      <sheetName val="Sheet2"/>
      <sheetName val="Sheet1"/>
      <sheetName val="Hidden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0.18</v>
          </cell>
        </row>
        <row r="7">
          <cell r="B7">
            <v>147.50790000000001</v>
          </cell>
        </row>
        <row r="9">
          <cell r="B9">
            <v>14</v>
          </cell>
        </row>
        <row r="10">
          <cell r="B10">
            <v>0.02</v>
          </cell>
        </row>
        <row r="11">
          <cell r="B11">
            <v>0.02</v>
          </cell>
        </row>
        <row r="12">
          <cell r="B12">
            <v>0.04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825D1-5DF7-4BE4-9F99-DF9945369A91}">
  <dimension ref="A1:Z78"/>
  <sheetViews>
    <sheetView zoomScale="80" zoomScaleNormal="80" workbookViewId="0">
      <pane xSplit="1" ySplit="5" topLeftCell="B6" activePane="bottomRight" state="frozen"/>
      <selection activeCell="BL11" sqref="BL11"/>
      <selection pane="topRight" activeCell="BL11" sqref="BL11"/>
      <selection pane="bottomLeft" activeCell="BL11" sqref="BL11"/>
      <selection pane="bottomRight" activeCell="C46" sqref="C46"/>
    </sheetView>
  </sheetViews>
  <sheetFormatPr defaultColWidth="8.85546875" defaultRowHeight="14.25" x14ac:dyDescent="0.2"/>
  <cols>
    <col min="1" max="1" width="46.85546875" style="2" bestFit="1" customWidth="1"/>
    <col min="2" max="3" width="17.140625" style="2" bestFit="1" customWidth="1"/>
    <col min="4" max="4" width="15.7109375" style="2" bestFit="1" customWidth="1"/>
    <col min="5" max="10" width="16.28515625" style="2" bestFit="1" customWidth="1"/>
    <col min="11" max="15" width="14.85546875" style="2" bestFit="1" customWidth="1"/>
    <col min="16" max="26" width="15.85546875" style="2" bestFit="1" customWidth="1"/>
    <col min="27" max="16384" width="8.85546875" style="2"/>
  </cols>
  <sheetData>
    <row r="1" spans="1:26" ht="18" x14ac:dyDescent="0.25">
      <c r="A1" s="1" t="s">
        <v>95</v>
      </c>
    </row>
    <row r="2" spans="1:26" ht="18" x14ac:dyDescent="0.25">
      <c r="A2" s="1" t="s">
        <v>0</v>
      </c>
    </row>
    <row r="3" spans="1:26" x14ac:dyDescent="0.2">
      <c r="A3" s="36" t="s">
        <v>71</v>
      </c>
      <c r="B3" s="3"/>
      <c r="C3" s="3">
        <v>0.1</v>
      </c>
      <c r="D3" s="3">
        <v>0.1</v>
      </c>
      <c r="E3" s="3">
        <v>0.1</v>
      </c>
      <c r="F3" s="3">
        <v>0.1</v>
      </c>
      <c r="G3" s="3">
        <v>0.1</v>
      </c>
      <c r="H3" s="3">
        <v>0.1</v>
      </c>
      <c r="I3" s="3">
        <v>0.1</v>
      </c>
      <c r="J3" s="3">
        <v>0.1</v>
      </c>
      <c r="K3" s="3">
        <v>0.1</v>
      </c>
      <c r="L3" s="3">
        <v>0.1</v>
      </c>
      <c r="M3" s="3">
        <v>0.1</v>
      </c>
      <c r="N3" s="3">
        <v>0.1</v>
      </c>
      <c r="O3" s="3">
        <v>0.1</v>
      </c>
      <c r="P3" s="3">
        <v>0.1</v>
      </c>
      <c r="Q3" s="3">
        <v>0.1</v>
      </c>
      <c r="R3" s="3">
        <v>0.1</v>
      </c>
      <c r="S3" s="3">
        <v>0.1</v>
      </c>
      <c r="T3" s="3">
        <v>0.1</v>
      </c>
      <c r="U3" s="3">
        <v>0.1</v>
      </c>
      <c r="V3" s="3">
        <v>0.1</v>
      </c>
      <c r="W3" s="3">
        <v>0.1</v>
      </c>
      <c r="X3" s="3">
        <v>0.1</v>
      </c>
      <c r="Y3" s="3">
        <v>0.1</v>
      </c>
      <c r="Z3" s="3">
        <v>0.1</v>
      </c>
    </row>
    <row r="4" spans="1:26" x14ac:dyDescent="0.2">
      <c r="A4" s="4" t="s">
        <v>100</v>
      </c>
      <c r="B4" s="35" t="s">
        <v>70</v>
      </c>
      <c r="C4" s="35" t="s">
        <v>70</v>
      </c>
      <c r="D4" s="35" t="s">
        <v>70</v>
      </c>
      <c r="E4" s="5" t="s">
        <v>1</v>
      </c>
      <c r="F4" s="5" t="s">
        <v>1</v>
      </c>
      <c r="G4" s="5" t="s">
        <v>1</v>
      </c>
      <c r="H4" s="5" t="s">
        <v>1</v>
      </c>
      <c r="I4" s="5" t="s">
        <v>1</v>
      </c>
      <c r="J4" s="5" t="s">
        <v>1</v>
      </c>
      <c r="K4" s="5" t="s">
        <v>1</v>
      </c>
      <c r="L4" s="5" t="s">
        <v>1</v>
      </c>
      <c r="M4" s="5" t="s">
        <v>1</v>
      </c>
      <c r="N4" s="5" t="s">
        <v>1</v>
      </c>
      <c r="O4" s="5" t="s">
        <v>1</v>
      </c>
      <c r="P4" s="5" t="s">
        <v>1</v>
      </c>
      <c r="Q4" s="5" t="s">
        <v>1</v>
      </c>
      <c r="R4" s="5" t="s">
        <v>1</v>
      </c>
      <c r="S4" s="5" t="s">
        <v>1</v>
      </c>
      <c r="T4" s="5" t="s">
        <v>1</v>
      </c>
      <c r="U4" s="5" t="s">
        <v>1</v>
      </c>
      <c r="V4" s="5" t="s">
        <v>1</v>
      </c>
      <c r="W4" s="5" t="s">
        <v>1</v>
      </c>
      <c r="X4" s="5" t="s">
        <v>1</v>
      </c>
      <c r="Y4" s="5" t="s">
        <v>1</v>
      </c>
      <c r="Z4" s="5" t="s">
        <v>1</v>
      </c>
    </row>
    <row r="5" spans="1:26" x14ac:dyDescent="0.2">
      <c r="A5" s="6"/>
      <c r="B5" s="35" t="s">
        <v>45</v>
      </c>
      <c r="C5" s="35" t="s">
        <v>46</v>
      </c>
      <c r="D5" s="35" t="s">
        <v>47</v>
      </c>
      <c r="E5" s="5" t="s">
        <v>48</v>
      </c>
      <c r="F5" s="5" t="s">
        <v>49</v>
      </c>
      <c r="G5" s="5" t="s">
        <v>50</v>
      </c>
      <c r="H5" s="5" t="s">
        <v>51</v>
      </c>
      <c r="I5" s="5" t="s">
        <v>52</v>
      </c>
      <c r="J5" s="5" t="s">
        <v>53</v>
      </c>
      <c r="K5" s="5" t="s">
        <v>54</v>
      </c>
      <c r="L5" s="5" t="s">
        <v>55</v>
      </c>
      <c r="M5" s="5" t="s">
        <v>56</v>
      </c>
      <c r="N5" s="5" t="s">
        <v>57</v>
      </c>
      <c r="O5" s="5" t="s">
        <v>58</v>
      </c>
      <c r="P5" s="5" t="s">
        <v>59</v>
      </c>
      <c r="Q5" s="5" t="s">
        <v>60</v>
      </c>
      <c r="R5" s="5" t="s">
        <v>61</v>
      </c>
      <c r="S5" s="5" t="s">
        <v>62</v>
      </c>
      <c r="T5" s="5" t="s">
        <v>63</v>
      </c>
      <c r="U5" s="5" t="s">
        <v>64</v>
      </c>
      <c r="V5" s="5" t="s">
        <v>65</v>
      </c>
      <c r="W5" s="5" t="s">
        <v>66</v>
      </c>
      <c r="X5" s="5" t="s">
        <v>67</v>
      </c>
      <c r="Y5" s="5" t="s">
        <v>68</v>
      </c>
      <c r="Z5" s="5" t="s">
        <v>69</v>
      </c>
    </row>
    <row r="6" spans="1:26" x14ac:dyDescent="0.2">
      <c r="A6" s="6"/>
    </row>
    <row r="7" spans="1:26" s="9" customFormat="1" x14ac:dyDescent="0.2">
      <c r="A7" s="7" t="s">
        <v>2</v>
      </c>
      <c r="B7" s="8">
        <f>SUM('Monthly Plan'!B7:M7)</f>
        <v>0</v>
      </c>
      <c r="C7" s="8">
        <f>SUM('Monthly Plan'!C7:N7)</f>
        <v>0</v>
      </c>
      <c r="D7" s="8">
        <f>SUM('Monthly Plan'!D7:O7)</f>
        <v>0</v>
      </c>
      <c r="E7" s="8">
        <f>SUM('Monthly Plan'!E7:P7)</f>
        <v>0</v>
      </c>
      <c r="F7" s="8">
        <f>SUM('Monthly Plan'!F7:Q7)</f>
        <v>0</v>
      </c>
      <c r="G7" s="8">
        <f>SUM('Monthly Plan'!G7:R7)</f>
        <v>0</v>
      </c>
      <c r="H7" s="8">
        <f>SUM('Monthly Plan'!H7:S7)</f>
        <v>0</v>
      </c>
      <c r="I7" s="8">
        <f>SUM('Monthly Plan'!I7:T7)</f>
        <v>0</v>
      </c>
      <c r="J7" s="8">
        <f>SUM('Monthly Plan'!J7:U7)</f>
        <v>0</v>
      </c>
      <c r="K7" s="8">
        <f>SUM('Monthly Plan'!K7:V7)</f>
        <v>0</v>
      </c>
      <c r="L7" s="8">
        <f>SUM('Monthly Plan'!L7:W7)</f>
        <v>0</v>
      </c>
      <c r="M7" s="8">
        <f>SUM('Monthly Plan'!M7:X7)</f>
        <v>0</v>
      </c>
      <c r="N7" s="8">
        <f>SUM('Monthly Plan'!N7:Y7)</f>
        <v>0</v>
      </c>
      <c r="O7" s="8">
        <f>SUM('Monthly Plan'!O7:Z7)</f>
        <v>0</v>
      </c>
      <c r="P7" s="8">
        <f>SUM('Monthly Plan'!P7:AA7)</f>
        <v>0</v>
      </c>
      <c r="Q7" s="8">
        <f>SUM('Monthly Plan'!Q7:AB7)</f>
        <v>0</v>
      </c>
      <c r="R7" s="8">
        <f>SUM('Monthly Plan'!R7:AC7)</f>
        <v>0</v>
      </c>
      <c r="S7" s="8">
        <f>SUM('Monthly Plan'!S7:AD7)</f>
        <v>0</v>
      </c>
      <c r="T7" s="8">
        <f>SUM('Monthly Plan'!T7:AE7)</f>
        <v>0</v>
      </c>
      <c r="U7" s="8">
        <f>SUM('Monthly Plan'!U7:AF7)</f>
        <v>0</v>
      </c>
      <c r="V7" s="8">
        <f>SUM('Monthly Plan'!V7:AG7)</f>
        <v>0</v>
      </c>
      <c r="W7" s="8">
        <f>SUM('Monthly Plan'!W7:AH7)</f>
        <v>0</v>
      </c>
      <c r="X7" s="8">
        <f>SUM('Monthly Plan'!X7:AI7)</f>
        <v>0</v>
      </c>
      <c r="Y7" s="8">
        <f>SUM('Monthly Plan'!Y7:AJ7)</f>
        <v>0</v>
      </c>
      <c r="Z7" s="8">
        <f>SUM('Monthly Plan'!Z7:AK7)</f>
        <v>0</v>
      </c>
    </row>
    <row r="8" spans="1:26" s="9" customFormat="1" x14ac:dyDescent="0.2">
      <c r="A8" s="1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9" customFormat="1" x14ac:dyDescent="0.2">
      <c r="A9" s="7" t="s">
        <v>3</v>
      </c>
      <c r="B9" s="11">
        <f>SUM('Monthly Plan'!B9:M9)</f>
        <v>0</v>
      </c>
      <c r="C9" s="11">
        <f>SUM('Monthly Plan'!C9:N9)</f>
        <v>0</v>
      </c>
      <c r="D9" s="11">
        <f>SUM('Monthly Plan'!D9:O9)</f>
        <v>0</v>
      </c>
      <c r="E9" s="11">
        <f>SUM('Monthly Plan'!E9:P9)</f>
        <v>0</v>
      </c>
      <c r="F9" s="11">
        <f>SUM('Monthly Plan'!F9:Q9)</f>
        <v>0</v>
      </c>
      <c r="G9" s="11">
        <f>SUM('Monthly Plan'!G9:R9)</f>
        <v>0</v>
      </c>
      <c r="H9" s="11">
        <f>SUM('Monthly Plan'!H9:S9)</f>
        <v>0</v>
      </c>
      <c r="I9" s="11">
        <f>SUM('Monthly Plan'!I9:T9)</f>
        <v>0</v>
      </c>
      <c r="J9" s="11">
        <f>SUM('Monthly Plan'!J9:U9)</f>
        <v>0</v>
      </c>
      <c r="K9" s="11">
        <f>SUM('Monthly Plan'!K9:V9)</f>
        <v>0</v>
      </c>
      <c r="L9" s="11">
        <f>SUM('Monthly Plan'!L9:W9)</f>
        <v>0</v>
      </c>
      <c r="M9" s="11">
        <f>SUM('Monthly Plan'!M9:X9)</f>
        <v>0</v>
      </c>
      <c r="N9" s="11">
        <f>SUM('Monthly Plan'!N9:Y9)</f>
        <v>0</v>
      </c>
      <c r="O9" s="11">
        <f>SUM('Monthly Plan'!O9:Z9)</f>
        <v>0</v>
      </c>
      <c r="P9" s="11">
        <f>SUM('Monthly Plan'!P9:AA9)</f>
        <v>0</v>
      </c>
      <c r="Q9" s="11">
        <f>SUM('Monthly Plan'!Q9:AB9)</f>
        <v>0</v>
      </c>
      <c r="R9" s="11">
        <f>SUM('Monthly Plan'!R9:AC9)</f>
        <v>0</v>
      </c>
      <c r="S9" s="11">
        <f>SUM('Monthly Plan'!S9:AD9)</f>
        <v>0</v>
      </c>
      <c r="T9" s="11">
        <f>SUM('Monthly Plan'!T9:AE9)</f>
        <v>0</v>
      </c>
      <c r="U9" s="11">
        <f>SUM('Monthly Plan'!U9:AF9)</f>
        <v>0</v>
      </c>
      <c r="V9" s="11">
        <f>SUM('Monthly Plan'!V9:AG9)</f>
        <v>0</v>
      </c>
      <c r="W9" s="11">
        <f>SUM('Monthly Plan'!W9:AH9)</f>
        <v>0</v>
      </c>
      <c r="X9" s="11">
        <f>SUM('Monthly Plan'!X9:AI9)</f>
        <v>0</v>
      </c>
      <c r="Y9" s="11">
        <f>SUM('Monthly Plan'!Y9:AJ9)</f>
        <v>0</v>
      </c>
      <c r="Z9" s="11">
        <f>SUM('Monthly Plan'!Z9:AK9)</f>
        <v>0</v>
      </c>
    </row>
    <row r="10" spans="1:26" s="9" customFormat="1" x14ac:dyDescent="0.2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9" customFormat="1" x14ac:dyDescent="0.2">
      <c r="A11" s="7" t="s">
        <v>4</v>
      </c>
      <c r="B11" s="8">
        <f t="shared" ref="B11" si="0">B7-B9</f>
        <v>0</v>
      </c>
      <c r="C11" s="8">
        <f t="shared" ref="C11:Z11" si="1">C7-C9</f>
        <v>0</v>
      </c>
      <c r="D11" s="8">
        <f t="shared" si="1"/>
        <v>0</v>
      </c>
      <c r="E11" s="8">
        <f t="shared" si="1"/>
        <v>0</v>
      </c>
      <c r="F11" s="8">
        <f t="shared" si="1"/>
        <v>0</v>
      </c>
      <c r="G11" s="8">
        <f t="shared" si="1"/>
        <v>0</v>
      </c>
      <c r="H11" s="8">
        <f t="shared" si="1"/>
        <v>0</v>
      </c>
      <c r="I11" s="8">
        <f t="shared" si="1"/>
        <v>0</v>
      </c>
      <c r="J11" s="8">
        <f t="shared" si="1"/>
        <v>0</v>
      </c>
      <c r="K11" s="8">
        <f t="shared" si="1"/>
        <v>0</v>
      </c>
      <c r="L11" s="8">
        <f t="shared" si="1"/>
        <v>0</v>
      </c>
      <c r="M11" s="8">
        <f t="shared" si="1"/>
        <v>0</v>
      </c>
      <c r="N11" s="8">
        <f t="shared" si="1"/>
        <v>0</v>
      </c>
      <c r="O11" s="8">
        <f t="shared" si="1"/>
        <v>0</v>
      </c>
      <c r="P11" s="8">
        <f t="shared" si="1"/>
        <v>0</v>
      </c>
      <c r="Q11" s="8">
        <f t="shared" si="1"/>
        <v>0</v>
      </c>
      <c r="R11" s="8">
        <f t="shared" si="1"/>
        <v>0</v>
      </c>
      <c r="S11" s="8">
        <f t="shared" si="1"/>
        <v>0</v>
      </c>
      <c r="T11" s="8">
        <f t="shared" si="1"/>
        <v>0</v>
      </c>
      <c r="U11" s="8">
        <f t="shared" si="1"/>
        <v>0</v>
      </c>
      <c r="V11" s="8">
        <f t="shared" si="1"/>
        <v>0</v>
      </c>
      <c r="W11" s="8">
        <f t="shared" si="1"/>
        <v>0</v>
      </c>
      <c r="X11" s="8">
        <f t="shared" si="1"/>
        <v>0</v>
      </c>
      <c r="Y11" s="8">
        <f t="shared" si="1"/>
        <v>0</v>
      </c>
      <c r="Z11" s="8">
        <f t="shared" si="1"/>
        <v>0</v>
      </c>
    </row>
    <row r="12" spans="1:26" x14ac:dyDescent="0.2">
      <c r="A12" s="12" t="s">
        <v>5</v>
      </c>
      <c r="B12" s="13">
        <f t="shared" ref="B12" si="2">IFERROR(B11/B7,0)</f>
        <v>0</v>
      </c>
      <c r="C12" s="13">
        <f t="shared" ref="C12:Z12" si="3">IFERROR(C11/C7,0)</f>
        <v>0</v>
      </c>
      <c r="D12" s="13">
        <f t="shared" si="3"/>
        <v>0</v>
      </c>
      <c r="E12" s="13">
        <f t="shared" si="3"/>
        <v>0</v>
      </c>
      <c r="F12" s="13">
        <f t="shared" si="3"/>
        <v>0</v>
      </c>
      <c r="G12" s="13">
        <f t="shared" si="3"/>
        <v>0</v>
      </c>
      <c r="H12" s="13">
        <f t="shared" si="3"/>
        <v>0</v>
      </c>
      <c r="I12" s="13">
        <f t="shared" si="3"/>
        <v>0</v>
      </c>
      <c r="J12" s="13">
        <f t="shared" si="3"/>
        <v>0</v>
      </c>
      <c r="K12" s="13">
        <f t="shared" si="3"/>
        <v>0</v>
      </c>
      <c r="L12" s="13">
        <f t="shared" si="3"/>
        <v>0</v>
      </c>
      <c r="M12" s="13">
        <f t="shared" si="3"/>
        <v>0</v>
      </c>
      <c r="N12" s="13">
        <f t="shared" si="3"/>
        <v>0</v>
      </c>
      <c r="O12" s="13">
        <f t="shared" si="3"/>
        <v>0</v>
      </c>
      <c r="P12" s="13">
        <f t="shared" si="3"/>
        <v>0</v>
      </c>
      <c r="Q12" s="13">
        <f t="shared" si="3"/>
        <v>0</v>
      </c>
      <c r="R12" s="13">
        <f t="shared" si="3"/>
        <v>0</v>
      </c>
      <c r="S12" s="13">
        <f t="shared" si="3"/>
        <v>0</v>
      </c>
      <c r="T12" s="13">
        <f t="shared" si="3"/>
        <v>0</v>
      </c>
      <c r="U12" s="13">
        <f t="shared" si="3"/>
        <v>0</v>
      </c>
      <c r="V12" s="13">
        <f t="shared" si="3"/>
        <v>0</v>
      </c>
      <c r="W12" s="13">
        <f t="shared" si="3"/>
        <v>0</v>
      </c>
      <c r="X12" s="13">
        <f t="shared" si="3"/>
        <v>0</v>
      </c>
      <c r="Y12" s="13">
        <f t="shared" si="3"/>
        <v>0</v>
      </c>
      <c r="Z12" s="13">
        <f t="shared" si="3"/>
        <v>0</v>
      </c>
    </row>
    <row r="13" spans="1:26" x14ac:dyDescent="0.2">
      <c r="A13" s="14"/>
    </row>
    <row r="14" spans="1:26" s="9" customFormat="1" x14ac:dyDescent="0.2">
      <c r="A14" s="7" t="s">
        <v>6</v>
      </c>
      <c r="B14" s="11">
        <f>SUM('Monthly Plan'!B14:M14)</f>
        <v>0</v>
      </c>
      <c r="C14" s="11">
        <f>SUM('Monthly Plan'!C14:N14)</f>
        <v>0</v>
      </c>
      <c r="D14" s="11">
        <f>SUM('Monthly Plan'!D14:O14)</f>
        <v>0</v>
      </c>
      <c r="E14" s="11">
        <f>SUM('Monthly Plan'!E14:P14)</f>
        <v>0</v>
      </c>
      <c r="F14" s="11">
        <f>SUM('Monthly Plan'!F14:Q14)</f>
        <v>0</v>
      </c>
      <c r="G14" s="11">
        <f>SUM('Monthly Plan'!G14:R14)</f>
        <v>0</v>
      </c>
      <c r="H14" s="11">
        <f>SUM('Monthly Plan'!H14:S14)</f>
        <v>0</v>
      </c>
      <c r="I14" s="11">
        <f>SUM('Monthly Plan'!I14:T14)</f>
        <v>0</v>
      </c>
      <c r="J14" s="11">
        <f>SUM('Monthly Plan'!J14:U14)</f>
        <v>0</v>
      </c>
      <c r="K14" s="11">
        <f>SUM('Monthly Plan'!K14:V14)</f>
        <v>0</v>
      </c>
      <c r="L14" s="11">
        <f>SUM('Monthly Plan'!L14:W14)</f>
        <v>0</v>
      </c>
      <c r="M14" s="11">
        <f>SUM('Monthly Plan'!M14:X14)</f>
        <v>0</v>
      </c>
      <c r="N14" s="11">
        <f>SUM('Monthly Plan'!N14:Y14)</f>
        <v>0</v>
      </c>
      <c r="O14" s="11">
        <f>SUM('Monthly Plan'!O14:Z14)</f>
        <v>0</v>
      </c>
      <c r="P14" s="11">
        <f>SUM('Monthly Plan'!P14:AA14)</f>
        <v>0</v>
      </c>
      <c r="Q14" s="11">
        <f>SUM('Monthly Plan'!Q14:AB14)</f>
        <v>0</v>
      </c>
      <c r="R14" s="11">
        <f>SUM('Monthly Plan'!R14:AC14)</f>
        <v>0</v>
      </c>
      <c r="S14" s="11">
        <f>SUM('Monthly Plan'!S14:AD14)</f>
        <v>0</v>
      </c>
      <c r="T14" s="11">
        <f>SUM('Monthly Plan'!T14:AE14)</f>
        <v>0</v>
      </c>
      <c r="U14" s="11">
        <f>SUM('Monthly Plan'!U14:AF14)</f>
        <v>0</v>
      </c>
      <c r="V14" s="11">
        <f>SUM('Monthly Plan'!V14:AG14)</f>
        <v>0</v>
      </c>
      <c r="W14" s="11">
        <f>SUM('Monthly Plan'!W14:AH14)</f>
        <v>0</v>
      </c>
      <c r="X14" s="11">
        <f>SUM('Monthly Plan'!X14:AI14)</f>
        <v>0</v>
      </c>
      <c r="Y14" s="11">
        <f>SUM('Monthly Plan'!Y14:AJ14)</f>
        <v>0</v>
      </c>
      <c r="Z14" s="11">
        <f>SUM('Monthly Plan'!Z14:AK14)</f>
        <v>0</v>
      </c>
    </row>
    <row r="15" spans="1:26" x14ac:dyDescent="0.2">
      <c r="A15" s="12" t="s">
        <v>5</v>
      </c>
      <c r="B15" s="16">
        <f t="shared" ref="B15" si="4">IFERROR(B14/B7,0)</f>
        <v>0</v>
      </c>
      <c r="C15" s="16">
        <f t="shared" ref="C15:Z15" si="5">IFERROR(C14/C7,0)</f>
        <v>0</v>
      </c>
      <c r="D15" s="16">
        <f t="shared" si="5"/>
        <v>0</v>
      </c>
      <c r="E15" s="16">
        <f t="shared" si="5"/>
        <v>0</v>
      </c>
      <c r="F15" s="16">
        <f t="shared" si="5"/>
        <v>0</v>
      </c>
      <c r="G15" s="16">
        <f t="shared" si="5"/>
        <v>0</v>
      </c>
      <c r="H15" s="16">
        <f t="shared" si="5"/>
        <v>0</v>
      </c>
      <c r="I15" s="16">
        <f t="shared" si="5"/>
        <v>0</v>
      </c>
      <c r="J15" s="16">
        <f t="shared" si="5"/>
        <v>0</v>
      </c>
      <c r="K15" s="16">
        <f t="shared" si="5"/>
        <v>0</v>
      </c>
      <c r="L15" s="16">
        <f t="shared" si="5"/>
        <v>0</v>
      </c>
      <c r="M15" s="16">
        <f t="shared" si="5"/>
        <v>0</v>
      </c>
      <c r="N15" s="16">
        <f t="shared" si="5"/>
        <v>0</v>
      </c>
      <c r="O15" s="16">
        <f t="shared" si="5"/>
        <v>0</v>
      </c>
      <c r="P15" s="16">
        <f t="shared" si="5"/>
        <v>0</v>
      </c>
      <c r="Q15" s="16">
        <f t="shared" si="5"/>
        <v>0</v>
      </c>
      <c r="R15" s="16">
        <f t="shared" si="5"/>
        <v>0</v>
      </c>
      <c r="S15" s="16">
        <f t="shared" si="5"/>
        <v>0</v>
      </c>
      <c r="T15" s="16">
        <f t="shared" si="5"/>
        <v>0</v>
      </c>
      <c r="U15" s="16">
        <f t="shared" si="5"/>
        <v>0</v>
      </c>
      <c r="V15" s="16">
        <f t="shared" si="5"/>
        <v>0</v>
      </c>
      <c r="W15" s="16">
        <f t="shared" si="5"/>
        <v>0</v>
      </c>
      <c r="X15" s="16">
        <f t="shared" si="5"/>
        <v>0</v>
      </c>
      <c r="Y15" s="16">
        <f t="shared" si="5"/>
        <v>0</v>
      </c>
      <c r="Z15" s="16">
        <f t="shared" si="5"/>
        <v>0</v>
      </c>
    </row>
    <row r="16" spans="1:26" x14ac:dyDescent="0.2">
      <c r="A16" s="12" t="s">
        <v>7</v>
      </c>
      <c r="B16" s="37">
        <f>IFERROR(B11/B14,0)</f>
        <v>0</v>
      </c>
      <c r="C16" s="37">
        <f t="shared" ref="C16:Z16" si="6">IFERROR(C11/C14,0)</f>
        <v>0</v>
      </c>
      <c r="D16" s="37">
        <f t="shared" si="6"/>
        <v>0</v>
      </c>
      <c r="E16" s="37">
        <f t="shared" si="6"/>
        <v>0</v>
      </c>
      <c r="F16" s="37">
        <f t="shared" si="6"/>
        <v>0</v>
      </c>
      <c r="G16" s="37">
        <f t="shared" si="6"/>
        <v>0</v>
      </c>
      <c r="H16" s="37">
        <f t="shared" si="6"/>
        <v>0</v>
      </c>
      <c r="I16" s="37">
        <f t="shared" si="6"/>
        <v>0</v>
      </c>
      <c r="J16" s="37">
        <f t="shared" si="6"/>
        <v>0</v>
      </c>
      <c r="K16" s="37">
        <f t="shared" si="6"/>
        <v>0</v>
      </c>
      <c r="L16" s="37">
        <f t="shared" si="6"/>
        <v>0</v>
      </c>
      <c r="M16" s="37">
        <f t="shared" si="6"/>
        <v>0</v>
      </c>
      <c r="N16" s="37">
        <f t="shared" si="6"/>
        <v>0</v>
      </c>
      <c r="O16" s="37">
        <f t="shared" si="6"/>
        <v>0</v>
      </c>
      <c r="P16" s="37">
        <f t="shared" si="6"/>
        <v>0</v>
      </c>
      <c r="Q16" s="37">
        <f t="shared" si="6"/>
        <v>0</v>
      </c>
      <c r="R16" s="37">
        <f t="shared" si="6"/>
        <v>0</v>
      </c>
      <c r="S16" s="37">
        <f t="shared" si="6"/>
        <v>0</v>
      </c>
      <c r="T16" s="37">
        <f t="shared" si="6"/>
        <v>0</v>
      </c>
      <c r="U16" s="37">
        <f t="shared" si="6"/>
        <v>0</v>
      </c>
      <c r="V16" s="37">
        <f t="shared" si="6"/>
        <v>0</v>
      </c>
      <c r="W16" s="37">
        <f t="shared" si="6"/>
        <v>0</v>
      </c>
      <c r="X16" s="37">
        <f t="shared" si="6"/>
        <v>0</v>
      </c>
      <c r="Y16" s="37">
        <f t="shared" si="6"/>
        <v>0</v>
      </c>
      <c r="Z16" s="37">
        <f t="shared" si="6"/>
        <v>0</v>
      </c>
    </row>
    <row r="17" spans="1:26" x14ac:dyDescent="0.2">
      <c r="A17" s="14"/>
    </row>
    <row r="18" spans="1:26" s="9" customFormat="1" ht="15" thickBot="1" x14ac:dyDescent="0.25">
      <c r="A18" s="17" t="s">
        <v>8</v>
      </c>
      <c r="B18" s="18">
        <f t="shared" ref="B18" si="7">B11-B14</f>
        <v>0</v>
      </c>
      <c r="C18" s="18">
        <f t="shared" ref="C18:Z18" si="8">C11-C14</f>
        <v>0</v>
      </c>
      <c r="D18" s="18">
        <f t="shared" si="8"/>
        <v>0</v>
      </c>
      <c r="E18" s="18">
        <f t="shared" si="8"/>
        <v>0</v>
      </c>
      <c r="F18" s="18">
        <f t="shared" si="8"/>
        <v>0</v>
      </c>
      <c r="G18" s="18">
        <f t="shared" si="8"/>
        <v>0</v>
      </c>
      <c r="H18" s="18">
        <f t="shared" si="8"/>
        <v>0</v>
      </c>
      <c r="I18" s="18">
        <f t="shared" si="8"/>
        <v>0</v>
      </c>
      <c r="J18" s="18">
        <f t="shared" si="8"/>
        <v>0</v>
      </c>
      <c r="K18" s="18">
        <f t="shared" si="8"/>
        <v>0</v>
      </c>
      <c r="L18" s="18">
        <f t="shared" si="8"/>
        <v>0</v>
      </c>
      <c r="M18" s="18">
        <f t="shared" si="8"/>
        <v>0</v>
      </c>
      <c r="N18" s="18">
        <f t="shared" si="8"/>
        <v>0</v>
      </c>
      <c r="O18" s="18">
        <f t="shared" si="8"/>
        <v>0</v>
      </c>
      <c r="P18" s="18">
        <f t="shared" si="8"/>
        <v>0</v>
      </c>
      <c r="Q18" s="18">
        <f t="shared" si="8"/>
        <v>0</v>
      </c>
      <c r="R18" s="18">
        <f t="shared" si="8"/>
        <v>0</v>
      </c>
      <c r="S18" s="18">
        <f t="shared" si="8"/>
        <v>0</v>
      </c>
      <c r="T18" s="18">
        <f t="shared" si="8"/>
        <v>0</v>
      </c>
      <c r="U18" s="18">
        <f t="shared" si="8"/>
        <v>0</v>
      </c>
      <c r="V18" s="18">
        <f t="shared" si="8"/>
        <v>0</v>
      </c>
      <c r="W18" s="18">
        <f t="shared" si="8"/>
        <v>0</v>
      </c>
      <c r="X18" s="18">
        <f t="shared" si="8"/>
        <v>0</v>
      </c>
      <c r="Y18" s="18">
        <f t="shared" si="8"/>
        <v>0</v>
      </c>
      <c r="Z18" s="18">
        <f t="shared" si="8"/>
        <v>0</v>
      </c>
    </row>
    <row r="19" spans="1:26" ht="15" thickTop="1" x14ac:dyDescent="0.2">
      <c r="A19" s="12" t="s">
        <v>5</v>
      </c>
      <c r="B19" s="16">
        <f t="shared" ref="B19" si="9">IFERROR(B18/B7,0)</f>
        <v>0</v>
      </c>
      <c r="C19" s="16">
        <f t="shared" ref="C19:Z19" si="10">IFERROR(C18/C7,0)</f>
        <v>0</v>
      </c>
      <c r="D19" s="16">
        <f t="shared" si="10"/>
        <v>0</v>
      </c>
      <c r="E19" s="16">
        <f t="shared" si="10"/>
        <v>0</v>
      </c>
      <c r="F19" s="16">
        <f t="shared" si="10"/>
        <v>0</v>
      </c>
      <c r="G19" s="16">
        <f t="shared" si="10"/>
        <v>0</v>
      </c>
      <c r="H19" s="16">
        <f t="shared" si="10"/>
        <v>0</v>
      </c>
      <c r="I19" s="16">
        <f t="shared" si="10"/>
        <v>0</v>
      </c>
      <c r="J19" s="16">
        <f t="shared" si="10"/>
        <v>0</v>
      </c>
      <c r="K19" s="16">
        <f t="shared" si="10"/>
        <v>0</v>
      </c>
      <c r="L19" s="16">
        <f t="shared" si="10"/>
        <v>0</v>
      </c>
      <c r="M19" s="16">
        <f t="shared" si="10"/>
        <v>0</v>
      </c>
      <c r="N19" s="16">
        <f t="shared" si="10"/>
        <v>0</v>
      </c>
      <c r="O19" s="16">
        <f t="shared" si="10"/>
        <v>0</v>
      </c>
      <c r="P19" s="16">
        <f t="shared" si="10"/>
        <v>0</v>
      </c>
      <c r="Q19" s="16">
        <f t="shared" si="10"/>
        <v>0</v>
      </c>
      <c r="R19" s="16">
        <f t="shared" si="10"/>
        <v>0</v>
      </c>
      <c r="S19" s="16">
        <f t="shared" si="10"/>
        <v>0</v>
      </c>
      <c r="T19" s="16">
        <f t="shared" si="10"/>
        <v>0</v>
      </c>
      <c r="U19" s="16">
        <f t="shared" si="10"/>
        <v>0</v>
      </c>
      <c r="V19" s="16">
        <f t="shared" si="10"/>
        <v>0</v>
      </c>
      <c r="W19" s="16">
        <f t="shared" si="10"/>
        <v>0</v>
      </c>
      <c r="X19" s="16">
        <f t="shared" si="10"/>
        <v>0</v>
      </c>
      <c r="Y19" s="16">
        <f t="shared" si="10"/>
        <v>0</v>
      </c>
      <c r="Z19" s="16">
        <f t="shared" si="10"/>
        <v>0</v>
      </c>
    </row>
    <row r="20" spans="1:26" x14ac:dyDescent="0.2">
      <c r="A20" s="14"/>
    </row>
    <row r="21" spans="1:26" s="9" customFormat="1" x14ac:dyDescent="0.2">
      <c r="A21" s="19" t="s">
        <v>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9" customFormat="1" x14ac:dyDescent="0.2">
      <c r="A22" s="20" t="s">
        <v>10</v>
      </c>
      <c r="B22" s="8">
        <f>SUM('Monthly Plan'!B22:M22)</f>
        <v>0</v>
      </c>
      <c r="C22" s="8">
        <f>SUM('Monthly Plan'!C22:N22)</f>
        <v>0</v>
      </c>
      <c r="D22" s="8">
        <f>SUM('Monthly Plan'!D22:O22)</f>
        <v>0</v>
      </c>
      <c r="E22" s="8">
        <f>SUM('Monthly Plan'!E22:P22)</f>
        <v>0</v>
      </c>
      <c r="F22" s="8">
        <f>SUM('Monthly Plan'!F22:Q22)</f>
        <v>0</v>
      </c>
      <c r="G22" s="8">
        <f>SUM('Monthly Plan'!G22:R22)</f>
        <v>0</v>
      </c>
      <c r="H22" s="8">
        <f>SUM('Monthly Plan'!H22:S22)</f>
        <v>0</v>
      </c>
      <c r="I22" s="8">
        <f>SUM('Monthly Plan'!I22:T22)</f>
        <v>0</v>
      </c>
      <c r="J22" s="8">
        <f>SUM('Monthly Plan'!J22:U22)</f>
        <v>0</v>
      </c>
      <c r="K22" s="8">
        <f>SUM('Monthly Plan'!K22:V22)</f>
        <v>0</v>
      </c>
      <c r="L22" s="8">
        <f>SUM('Monthly Plan'!L22:W22)</f>
        <v>0</v>
      </c>
      <c r="M22" s="8">
        <f>SUM('Monthly Plan'!M22:X22)</f>
        <v>0</v>
      </c>
      <c r="N22" s="8">
        <f>SUM('Monthly Plan'!N22:Y22)</f>
        <v>0</v>
      </c>
      <c r="O22" s="8">
        <f>SUM('Monthly Plan'!O22:Z22)</f>
        <v>0</v>
      </c>
      <c r="P22" s="8">
        <f>SUM('Monthly Plan'!P22:AA22)</f>
        <v>0</v>
      </c>
      <c r="Q22" s="8">
        <f>SUM('Monthly Plan'!Q22:AB22)</f>
        <v>0</v>
      </c>
      <c r="R22" s="8">
        <f>SUM('Monthly Plan'!R22:AC22)</f>
        <v>0</v>
      </c>
      <c r="S22" s="8">
        <f>SUM('Monthly Plan'!S22:AD22)</f>
        <v>0</v>
      </c>
      <c r="T22" s="8">
        <f>SUM('Monthly Plan'!T22:AE22)</f>
        <v>0</v>
      </c>
      <c r="U22" s="8">
        <f>SUM('Monthly Plan'!U22:AF22)</f>
        <v>0</v>
      </c>
      <c r="V22" s="8">
        <f>SUM('Monthly Plan'!V22:AG22)</f>
        <v>0</v>
      </c>
      <c r="W22" s="8">
        <f>SUM('Monthly Plan'!W22:AH22)</f>
        <v>0</v>
      </c>
      <c r="X22" s="8">
        <f>SUM('Monthly Plan'!X22:AI22)</f>
        <v>0</v>
      </c>
      <c r="Y22" s="8">
        <f>SUM('Monthly Plan'!Y22:AJ22)</f>
        <v>0</v>
      </c>
      <c r="Z22" s="8">
        <f>SUM('Monthly Plan'!Z22:AK22)</f>
        <v>0</v>
      </c>
    </row>
    <row r="23" spans="1:26" s="9" customFormat="1" x14ac:dyDescent="0.2">
      <c r="A23" s="20" t="s">
        <v>11</v>
      </c>
      <c r="B23" s="8">
        <f>SUM('Monthly Plan'!B23:M23)</f>
        <v>0</v>
      </c>
      <c r="C23" s="8">
        <f>SUM('Monthly Plan'!C23:N23)</f>
        <v>0</v>
      </c>
      <c r="D23" s="8">
        <f>SUM('Monthly Plan'!D23:O23)</f>
        <v>0</v>
      </c>
      <c r="E23" s="8">
        <f>SUM('Monthly Plan'!E23:P23)</f>
        <v>0</v>
      </c>
      <c r="F23" s="8">
        <f>SUM('Monthly Plan'!F23:Q23)</f>
        <v>0</v>
      </c>
      <c r="G23" s="8">
        <f>SUM('Monthly Plan'!G23:R23)</f>
        <v>0</v>
      </c>
      <c r="H23" s="8">
        <f>SUM('Monthly Plan'!H23:S23)</f>
        <v>0</v>
      </c>
      <c r="I23" s="8">
        <f>SUM('Monthly Plan'!I23:T23)</f>
        <v>0</v>
      </c>
      <c r="J23" s="8">
        <f>SUM('Monthly Plan'!J23:U23)</f>
        <v>0</v>
      </c>
      <c r="K23" s="8">
        <f>SUM('Monthly Plan'!K23:V23)</f>
        <v>0</v>
      </c>
      <c r="L23" s="8">
        <f>SUM('Monthly Plan'!L23:W23)</f>
        <v>0</v>
      </c>
      <c r="M23" s="8">
        <f>SUM('Monthly Plan'!M23:X23)</f>
        <v>0</v>
      </c>
      <c r="N23" s="8">
        <f>SUM('Monthly Plan'!N23:Y23)</f>
        <v>0</v>
      </c>
      <c r="O23" s="8">
        <f>SUM('Monthly Plan'!O23:Z23)</f>
        <v>0</v>
      </c>
      <c r="P23" s="8">
        <f>SUM('Monthly Plan'!P23:AA23)</f>
        <v>0</v>
      </c>
      <c r="Q23" s="8">
        <f>SUM('Monthly Plan'!Q23:AB23)</f>
        <v>0</v>
      </c>
      <c r="R23" s="8">
        <f>SUM('Monthly Plan'!R23:AC23)</f>
        <v>0</v>
      </c>
      <c r="S23" s="8">
        <f>SUM('Monthly Plan'!S23:AD23)</f>
        <v>0</v>
      </c>
      <c r="T23" s="8">
        <f>SUM('Monthly Plan'!T23:AE23)</f>
        <v>0</v>
      </c>
      <c r="U23" s="8">
        <f>SUM('Monthly Plan'!U23:AF23)</f>
        <v>0</v>
      </c>
      <c r="V23" s="8">
        <f>SUM('Monthly Plan'!V23:AG23)</f>
        <v>0</v>
      </c>
      <c r="W23" s="8">
        <f>SUM('Monthly Plan'!W23:AH23)</f>
        <v>0</v>
      </c>
      <c r="X23" s="8">
        <f>SUM('Monthly Plan'!X23:AI23)</f>
        <v>0</v>
      </c>
      <c r="Y23" s="8">
        <f>SUM('Monthly Plan'!Y23:AJ23)</f>
        <v>0</v>
      </c>
      <c r="Z23" s="8">
        <f>SUM('Monthly Plan'!Z23:AK23)</f>
        <v>0</v>
      </c>
    </row>
    <row r="24" spans="1:26" s="9" customFormat="1" x14ac:dyDescent="0.2">
      <c r="A24" s="20" t="s">
        <v>12</v>
      </c>
      <c r="B24" s="8">
        <f>SUM('Monthly Plan'!B24:M24)</f>
        <v>0</v>
      </c>
      <c r="C24" s="8">
        <f>SUM('Monthly Plan'!C24:N24)</f>
        <v>0</v>
      </c>
      <c r="D24" s="8">
        <f>SUM('Monthly Plan'!D24:O24)</f>
        <v>0</v>
      </c>
      <c r="E24" s="8">
        <f>SUM('Monthly Plan'!E24:P24)</f>
        <v>0</v>
      </c>
      <c r="F24" s="8">
        <f>SUM('Monthly Plan'!F24:Q24)</f>
        <v>0</v>
      </c>
      <c r="G24" s="8">
        <f>SUM('Monthly Plan'!G24:R24)</f>
        <v>0</v>
      </c>
      <c r="H24" s="8">
        <f>SUM('Monthly Plan'!H24:S24)</f>
        <v>0</v>
      </c>
      <c r="I24" s="8">
        <f>SUM('Monthly Plan'!I24:T24)</f>
        <v>0</v>
      </c>
      <c r="J24" s="8">
        <f>SUM('Monthly Plan'!J24:U24)</f>
        <v>0</v>
      </c>
      <c r="K24" s="8">
        <f>SUM('Monthly Plan'!K24:V24)</f>
        <v>0</v>
      </c>
      <c r="L24" s="8">
        <f>SUM('Monthly Plan'!L24:W24)</f>
        <v>0</v>
      </c>
      <c r="M24" s="8">
        <f>SUM('Monthly Plan'!M24:X24)</f>
        <v>0</v>
      </c>
      <c r="N24" s="8">
        <f>SUM('Monthly Plan'!N24:Y24)</f>
        <v>0</v>
      </c>
      <c r="O24" s="8">
        <f>SUM('Monthly Plan'!O24:Z24)</f>
        <v>0</v>
      </c>
      <c r="P24" s="8">
        <f>SUM('Monthly Plan'!P24:AA24)</f>
        <v>0</v>
      </c>
      <c r="Q24" s="8">
        <f>SUM('Monthly Plan'!Q24:AB24)</f>
        <v>0</v>
      </c>
      <c r="R24" s="8">
        <f>SUM('Monthly Plan'!R24:AC24)</f>
        <v>0</v>
      </c>
      <c r="S24" s="8">
        <f>SUM('Monthly Plan'!S24:AD24)</f>
        <v>0</v>
      </c>
      <c r="T24" s="8">
        <f>SUM('Monthly Plan'!T24:AE24)</f>
        <v>0</v>
      </c>
      <c r="U24" s="8">
        <f>SUM('Monthly Plan'!U24:AF24)</f>
        <v>0</v>
      </c>
      <c r="V24" s="8">
        <f>SUM('Monthly Plan'!V24:AG24)</f>
        <v>0</v>
      </c>
      <c r="W24" s="8">
        <f>SUM('Monthly Plan'!W24:AH24)</f>
        <v>0</v>
      </c>
      <c r="X24" s="8">
        <f>SUM('Monthly Plan'!X24:AI24)</f>
        <v>0</v>
      </c>
      <c r="Y24" s="8">
        <f>SUM('Monthly Plan'!Y24:AJ24)</f>
        <v>0</v>
      </c>
      <c r="Z24" s="8">
        <f>SUM('Monthly Plan'!Z24:AK24)</f>
        <v>0</v>
      </c>
    </row>
    <row r="25" spans="1:26" s="9" customFormat="1" x14ac:dyDescent="0.2">
      <c r="A25" s="20" t="s">
        <v>13</v>
      </c>
      <c r="B25" s="8">
        <f>SUM('Monthly Plan'!B25:M25)</f>
        <v>0</v>
      </c>
      <c r="C25" s="8">
        <f>SUM('Monthly Plan'!C25:N25)</f>
        <v>0</v>
      </c>
      <c r="D25" s="8">
        <f>SUM('Monthly Plan'!D25:O25)</f>
        <v>0</v>
      </c>
      <c r="E25" s="8">
        <f>SUM('Monthly Plan'!E25:P25)</f>
        <v>0</v>
      </c>
      <c r="F25" s="8">
        <f>SUM('Monthly Plan'!F25:Q25)</f>
        <v>0</v>
      </c>
      <c r="G25" s="8">
        <f>SUM('Monthly Plan'!G25:R25)</f>
        <v>0</v>
      </c>
      <c r="H25" s="8">
        <f>SUM('Monthly Plan'!H25:S25)</f>
        <v>0</v>
      </c>
      <c r="I25" s="8">
        <f>SUM('Monthly Plan'!I25:T25)</f>
        <v>0</v>
      </c>
      <c r="J25" s="8">
        <f>SUM('Monthly Plan'!J25:U25)</f>
        <v>0</v>
      </c>
      <c r="K25" s="8">
        <f>SUM('Monthly Plan'!K25:V25)</f>
        <v>0</v>
      </c>
      <c r="L25" s="8">
        <f>SUM('Monthly Plan'!L25:W25)</f>
        <v>0</v>
      </c>
      <c r="M25" s="8">
        <f>SUM('Monthly Plan'!M25:X25)</f>
        <v>0</v>
      </c>
      <c r="N25" s="8">
        <f>SUM('Monthly Plan'!N25:Y25)</f>
        <v>0</v>
      </c>
      <c r="O25" s="8">
        <f>SUM('Monthly Plan'!O25:Z25)</f>
        <v>0</v>
      </c>
      <c r="P25" s="8">
        <f>SUM('Monthly Plan'!P25:AA25)</f>
        <v>0</v>
      </c>
      <c r="Q25" s="8">
        <f>SUM('Monthly Plan'!Q25:AB25)</f>
        <v>0</v>
      </c>
      <c r="R25" s="8">
        <f>SUM('Monthly Plan'!R25:AC25)</f>
        <v>0</v>
      </c>
      <c r="S25" s="8">
        <f>SUM('Monthly Plan'!S25:AD25)</f>
        <v>0</v>
      </c>
      <c r="T25" s="8">
        <f>SUM('Monthly Plan'!T25:AE25)</f>
        <v>0</v>
      </c>
      <c r="U25" s="8">
        <f>SUM('Monthly Plan'!U25:AF25)</f>
        <v>0</v>
      </c>
      <c r="V25" s="8">
        <f>SUM('Monthly Plan'!V25:AG25)</f>
        <v>0</v>
      </c>
      <c r="W25" s="8">
        <f>SUM('Monthly Plan'!W25:AH25)</f>
        <v>0</v>
      </c>
      <c r="X25" s="8">
        <f>SUM('Monthly Plan'!X25:AI25)</f>
        <v>0</v>
      </c>
      <c r="Y25" s="8">
        <f>SUM('Monthly Plan'!Y25:AJ25)</f>
        <v>0</v>
      </c>
      <c r="Z25" s="8">
        <f>SUM('Monthly Plan'!Z25:AK25)</f>
        <v>0</v>
      </c>
    </row>
    <row r="26" spans="1:26" s="9" customFormat="1" x14ac:dyDescent="0.2">
      <c r="A26" s="20" t="s">
        <v>14</v>
      </c>
      <c r="B26" s="8">
        <f>SUM('Monthly Plan'!B26:M26)</f>
        <v>0</v>
      </c>
      <c r="C26" s="8">
        <f>SUM('Monthly Plan'!C26:N26)</f>
        <v>0</v>
      </c>
      <c r="D26" s="8">
        <f>SUM('Monthly Plan'!D26:O26)</f>
        <v>0</v>
      </c>
      <c r="E26" s="8">
        <f>SUM('Monthly Plan'!E26:P26)</f>
        <v>0</v>
      </c>
      <c r="F26" s="8">
        <f>SUM('Monthly Plan'!F26:Q26)</f>
        <v>0</v>
      </c>
      <c r="G26" s="8">
        <f>SUM('Monthly Plan'!G26:R26)</f>
        <v>0</v>
      </c>
      <c r="H26" s="8">
        <f>SUM('Monthly Plan'!H26:S26)</f>
        <v>0</v>
      </c>
      <c r="I26" s="8">
        <f>SUM('Monthly Plan'!I26:T26)</f>
        <v>0</v>
      </c>
      <c r="J26" s="8">
        <f>SUM('Monthly Plan'!J26:U26)</f>
        <v>0</v>
      </c>
      <c r="K26" s="8">
        <f>SUM('Monthly Plan'!K26:V26)</f>
        <v>0</v>
      </c>
      <c r="L26" s="8">
        <f>SUM('Monthly Plan'!L26:W26)</f>
        <v>0</v>
      </c>
      <c r="M26" s="8">
        <f>SUM('Monthly Plan'!M26:X26)</f>
        <v>0</v>
      </c>
      <c r="N26" s="8">
        <f>SUM('Monthly Plan'!N26:Y26)</f>
        <v>0</v>
      </c>
      <c r="O26" s="8">
        <f>SUM('Monthly Plan'!O26:Z26)</f>
        <v>0</v>
      </c>
      <c r="P26" s="8">
        <f>SUM('Monthly Plan'!P26:AA26)</f>
        <v>0</v>
      </c>
      <c r="Q26" s="8">
        <f>SUM('Monthly Plan'!Q26:AB26)</f>
        <v>0</v>
      </c>
      <c r="R26" s="8">
        <f>SUM('Monthly Plan'!R26:AC26)</f>
        <v>0</v>
      </c>
      <c r="S26" s="8">
        <f>SUM('Monthly Plan'!S26:AD26)</f>
        <v>0</v>
      </c>
      <c r="T26" s="8">
        <f>SUM('Monthly Plan'!T26:AE26)</f>
        <v>0</v>
      </c>
      <c r="U26" s="8">
        <f>SUM('Monthly Plan'!U26:AF26)</f>
        <v>0</v>
      </c>
      <c r="V26" s="8">
        <f>SUM('Monthly Plan'!V26:AG26)</f>
        <v>0</v>
      </c>
      <c r="W26" s="8">
        <f>SUM('Monthly Plan'!W26:AH26)</f>
        <v>0</v>
      </c>
      <c r="X26" s="8">
        <f>SUM('Monthly Plan'!X26:AI26)</f>
        <v>0</v>
      </c>
      <c r="Y26" s="8">
        <f>SUM('Monthly Plan'!Y26:AJ26)</f>
        <v>0</v>
      </c>
      <c r="Z26" s="8">
        <f>SUM('Monthly Plan'!Z26:AK26)</f>
        <v>0</v>
      </c>
    </row>
    <row r="27" spans="1:26" s="9" customFormat="1" x14ac:dyDescent="0.2">
      <c r="A27" s="10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s="9" customFormat="1" x14ac:dyDescent="0.2">
      <c r="A28" s="7" t="s">
        <v>15</v>
      </c>
      <c r="B28" s="9">
        <f t="shared" ref="B28" si="11">SUM(B22:B26)</f>
        <v>0</v>
      </c>
      <c r="C28" s="9">
        <f t="shared" ref="C28:Z28" si="12">SUM(C22:C26)</f>
        <v>0</v>
      </c>
      <c r="D28" s="9">
        <f t="shared" si="12"/>
        <v>0</v>
      </c>
      <c r="E28" s="9">
        <f t="shared" si="12"/>
        <v>0</v>
      </c>
      <c r="F28" s="9">
        <f t="shared" si="12"/>
        <v>0</v>
      </c>
      <c r="G28" s="9">
        <f t="shared" si="12"/>
        <v>0</v>
      </c>
      <c r="H28" s="9">
        <f t="shared" si="12"/>
        <v>0</v>
      </c>
      <c r="I28" s="9">
        <f t="shared" si="12"/>
        <v>0</v>
      </c>
      <c r="J28" s="9">
        <f t="shared" si="12"/>
        <v>0</v>
      </c>
      <c r="K28" s="9">
        <f t="shared" si="12"/>
        <v>0</v>
      </c>
      <c r="L28" s="9">
        <f t="shared" si="12"/>
        <v>0</v>
      </c>
      <c r="M28" s="9">
        <f t="shared" si="12"/>
        <v>0</v>
      </c>
      <c r="N28" s="9">
        <f t="shared" si="12"/>
        <v>0</v>
      </c>
      <c r="O28" s="9">
        <f t="shared" si="12"/>
        <v>0</v>
      </c>
      <c r="P28" s="9">
        <f t="shared" si="12"/>
        <v>0</v>
      </c>
      <c r="Q28" s="9">
        <f t="shared" si="12"/>
        <v>0</v>
      </c>
      <c r="R28" s="9">
        <f t="shared" si="12"/>
        <v>0</v>
      </c>
      <c r="S28" s="9">
        <f t="shared" si="12"/>
        <v>0</v>
      </c>
      <c r="T28" s="9">
        <f t="shared" si="12"/>
        <v>0</v>
      </c>
      <c r="U28" s="9">
        <f t="shared" si="12"/>
        <v>0</v>
      </c>
      <c r="V28" s="9">
        <f t="shared" si="12"/>
        <v>0</v>
      </c>
      <c r="W28" s="9">
        <f t="shared" si="12"/>
        <v>0</v>
      </c>
      <c r="X28" s="9">
        <f t="shared" si="12"/>
        <v>0</v>
      </c>
      <c r="Y28" s="9">
        <f t="shared" si="12"/>
        <v>0</v>
      </c>
      <c r="Z28" s="9">
        <f t="shared" si="12"/>
        <v>0</v>
      </c>
    </row>
    <row r="29" spans="1:26" x14ac:dyDescent="0.2">
      <c r="A29" s="23" t="s">
        <v>16</v>
      </c>
      <c r="B29" s="16">
        <f t="shared" ref="B29" si="13">IFERROR(B28/B7,0)</f>
        <v>0</v>
      </c>
      <c r="C29" s="16">
        <f t="shared" ref="C29:Z29" si="14">IFERROR(C28/C7,0)</f>
        <v>0</v>
      </c>
      <c r="D29" s="16">
        <f t="shared" si="14"/>
        <v>0</v>
      </c>
      <c r="E29" s="16">
        <f t="shared" si="14"/>
        <v>0</v>
      </c>
      <c r="F29" s="16">
        <f t="shared" si="14"/>
        <v>0</v>
      </c>
      <c r="G29" s="16">
        <f t="shared" si="14"/>
        <v>0</v>
      </c>
      <c r="H29" s="16">
        <f t="shared" si="14"/>
        <v>0</v>
      </c>
      <c r="I29" s="16">
        <f t="shared" si="14"/>
        <v>0</v>
      </c>
      <c r="J29" s="16">
        <f t="shared" si="14"/>
        <v>0</v>
      </c>
      <c r="K29" s="16">
        <f t="shared" si="14"/>
        <v>0</v>
      </c>
      <c r="L29" s="16">
        <f t="shared" si="14"/>
        <v>0</v>
      </c>
      <c r="M29" s="16">
        <f t="shared" si="14"/>
        <v>0</v>
      </c>
      <c r="N29" s="16">
        <f t="shared" si="14"/>
        <v>0</v>
      </c>
      <c r="O29" s="16">
        <f t="shared" si="14"/>
        <v>0</v>
      </c>
      <c r="P29" s="16">
        <f t="shared" si="14"/>
        <v>0</v>
      </c>
      <c r="Q29" s="16">
        <f t="shared" si="14"/>
        <v>0</v>
      </c>
      <c r="R29" s="16">
        <f t="shared" si="14"/>
        <v>0</v>
      </c>
      <c r="S29" s="16">
        <f t="shared" si="14"/>
        <v>0</v>
      </c>
      <c r="T29" s="16">
        <f t="shared" si="14"/>
        <v>0</v>
      </c>
      <c r="U29" s="16">
        <f t="shared" si="14"/>
        <v>0</v>
      </c>
      <c r="V29" s="16">
        <f t="shared" si="14"/>
        <v>0</v>
      </c>
      <c r="W29" s="16">
        <f t="shared" si="14"/>
        <v>0</v>
      </c>
      <c r="X29" s="16">
        <f t="shared" si="14"/>
        <v>0</v>
      </c>
      <c r="Y29" s="16">
        <f t="shared" si="14"/>
        <v>0</v>
      </c>
      <c r="Z29" s="16">
        <f t="shared" si="14"/>
        <v>0</v>
      </c>
    </row>
    <row r="30" spans="1:26" x14ac:dyDescent="0.2">
      <c r="A30" s="23" t="s">
        <v>17</v>
      </c>
      <c r="B30" s="24">
        <f t="shared" ref="B30" si="15">IFERROR(+B18/B24,0)</f>
        <v>0</v>
      </c>
      <c r="C30" s="24">
        <f t="shared" ref="C30:Z30" si="16">IFERROR(+C18/C24,0)</f>
        <v>0</v>
      </c>
      <c r="D30" s="24">
        <f t="shared" si="16"/>
        <v>0</v>
      </c>
      <c r="E30" s="24">
        <f t="shared" si="16"/>
        <v>0</v>
      </c>
      <c r="F30" s="24">
        <f t="shared" si="16"/>
        <v>0</v>
      </c>
      <c r="G30" s="24">
        <f t="shared" si="16"/>
        <v>0</v>
      </c>
      <c r="H30" s="24">
        <f t="shared" si="16"/>
        <v>0</v>
      </c>
      <c r="I30" s="24">
        <f t="shared" si="16"/>
        <v>0</v>
      </c>
      <c r="J30" s="24">
        <f t="shared" si="16"/>
        <v>0</v>
      </c>
      <c r="K30" s="24">
        <f t="shared" si="16"/>
        <v>0</v>
      </c>
      <c r="L30" s="24">
        <f t="shared" si="16"/>
        <v>0</v>
      </c>
      <c r="M30" s="24">
        <f t="shared" si="16"/>
        <v>0</v>
      </c>
      <c r="N30" s="24">
        <f t="shared" si="16"/>
        <v>0</v>
      </c>
      <c r="O30" s="24">
        <f t="shared" si="16"/>
        <v>0</v>
      </c>
      <c r="P30" s="24">
        <f t="shared" si="16"/>
        <v>0</v>
      </c>
      <c r="Q30" s="24">
        <f t="shared" si="16"/>
        <v>0</v>
      </c>
      <c r="R30" s="24">
        <f t="shared" si="16"/>
        <v>0</v>
      </c>
      <c r="S30" s="24">
        <f t="shared" si="16"/>
        <v>0</v>
      </c>
      <c r="T30" s="24">
        <f t="shared" si="16"/>
        <v>0</v>
      </c>
      <c r="U30" s="24">
        <f t="shared" si="16"/>
        <v>0</v>
      </c>
      <c r="V30" s="24">
        <f t="shared" si="16"/>
        <v>0</v>
      </c>
      <c r="W30" s="24">
        <f t="shared" si="16"/>
        <v>0</v>
      </c>
      <c r="X30" s="24">
        <f t="shared" si="16"/>
        <v>0</v>
      </c>
      <c r="Y30" s="24">
        <f t="shared" si="16"/>
        <v>0</v>
      </c>
      <c r="Z30" s="24">
        <f t="shared" si="16"/>
        <v>0</v>
      </c>
    </row>
    <row r="31" spans="1:26" x14ac:dyDescent="0.2">
      <c r="A31" s="6"/>
    </row>
    <row r="32" spans="1:26" s="9" customFormat="1" x14ac:dyDescent="0.2">
      <c r="A32" s="7" t="s">
        <v>18</v>
      </c>
      <c r="B32" s="22">
        <f t="shared" ref="B32" si="17">B18-B28</f>
        <v>0</v>
      </c>
      <c r="C32" s="22">
        <f t="shared" ref="C32:Z32" si="18">C18-C28</f>
        <v>0</v>
      </c>
      <c r="D32" s="22">
        <f t="shared" si="18"/>
        <v>0</v>
      </c>
      <c r="E32" s="22">
        <f t="shared" si="18"/>
        <v>0</v>
      </c>
      <c r="F32" s="22">
        <f t="shared" si="18"/>
        <v>0</v>
      </c>
      <c r="G32" s="22">
        <f t="shared" si="18"/>
        <v>0</v>
      </c>
      <c r="H32" s="22">
        <f t="shared" si="18"/>
        <v>0</v>
      </c>
      <c r="I32" s="22">
        <f t="shared" si="18"/>
        <v>0</v>
      </c>
      <c r="J32" s="22">
        <f t="shared" si="18"/>
        <v>0</v>
      </c>
      <c r="K32" s="22">
        <f t="shared" si="18"/>
        <v>0</v>
      </c>
      <c r="L32" s="22">
        <f t="shared" si="18"/>
        <v>0</v>
      </c>
      <c r="M32" s="22">
        <f t="shared" si="18"/>
        <v>0</v>
      </c>
      <c r="N32" s="22">
        <f t="shared" si="18"/>
        <v>0</v>
      </c>
      <c r="O32" s="22">
        <f t="shared" si="18"/>
        <v>0</v>
      </c>
      <c r="P32" s="22">
        <f t="shared" si="18"/>
        <v>0</v>
      </c>
      <c r="Q32" s="22">
        <f t="shared" si="18"/>
        <v>0</v>
      </c>
      <c r="R32" s="22">
        <f t="shared" si="18"/>
        <v>0</v>
      </c>
      <c r="S32" s="22">
        <f t="shared" si="18"/>
        <v>0</v>
      </c>
      <c r="T32" s="22">
        <f t="shared" si="18"/>
        <v>0</v>
      </c>
      <c r="U32" s="22">
        <f t="shared" si="18"/>
        <v>0</v>
      </c>
      <c r="V32" s="22">
        <f t="shared" si="18"/>
        <v>0</v>
      </c>
      <c r="W32" s="22">
        <f t="shared" si="18"/>
        <v>0</v>
      </c>
      <c r="X32" s="22">
        <f t="shared" si="18"/>
        <v>0</v>
      </c>
      <c r="Y32" s="22">
        <f t="shared" si="18"/>
        <v>0</v>
      </c>
      <c r="Z32" s="22">
        <f t="shared" si="18"/>
        <v>0</v>
      </c>
    </row>
    <row r="33" spans="1:26" x14ac:dyDescent="0.2">
      <c r="A33" s="23" t="s">
        <v>19</v>
      </c>
      <c r="B33" s="16">
        <f t="shared" ref="B33" si="19">IFERROR(B32/B7,0)</f>
        <v>0</v>
      </c>
      <c r="C33" s="16">
        <f t="shared" ref="C33:Z33" si="20">IFERROR(C32/C7,0)</f>
        <v>0</v>
      </c>
      <c r="D33" s="16">
        <f t="shared" si="20"/>
        <v>0</v>
      </c>
      <c r="E33" s="16">
        <f t="shared" si="20"/>
        <v>0</v>
      </c>
      <c r="F33" s="16">
        <f t="shared" si="20"/>
        <v>0</v>
      </c>
      <c r="G33" s="16">
        <f t="shared" si="20"/>
        <v>0</v>
      </c>
      <c r="H33" s="16">
        <f t="shared" si="20"/>
        <v>0</v>
      </c>
      <c r="I33" s="16">
        <f t="shared" si="20"/>
        <v>0</v>
      </c>
      <c r="J33" s="16">
        <f t="shared" si="20"/>
        <v>0</v>
      </c>
      <c r="K33" s="16">
        <f t="shared" si="20"/>
        <v>0</v>
      </c>
      <c r="L33" s="16">
        <f t="shared" si="20"/>
        <v>0</v>
      </c>
      <c r="M33" s="16">
        <f t="shared" si="20"/>
        <v>0</v>
      </c>
      <c r="N33" s="16">
        <f t="shared" si="20"/>
        <v>0</v>
      </c>
      <c r="O33" s="16">
        <f t="shared" si="20"/>
        <v>0</v>
      </c>
      <c r="P33" s="16">
        <f t="shared" si="20"/>
        <v>0</v>
      </c>
      <c r="Q33" s="16">
        <f t="shared" si="20"/>
        <v>0</v>
      </c>
      <c r="R33" s="16">
        <f t="shared" si="20"/>
        <v>0</v>
      </c>
      <c r="S33" s="16">
        <f t="shared" si="20"/>
        <v>0</v>
      </c>
      <c r="T33" s="16">
        <f t="shared" si="20"/>
        <v>0</v>
      </c>
      <c r="U33" s="16">
        <f t="shared" si="20"/>
        <v>0</v>
      </c>
      <c r="V33" s="16">
        <f t="shared" si="20"/>
        <v>0</v>
      </c>
      <c r="W33" s="16">
        <f t="shared" si="20"/>
        <v>0</v>
      </c>
      <c r="X33" s="16">
        <f t="shared" si="20"/>
        <v>0</v>
      </c>
      <c r="Y33" s="16">
        <f t="shared" si="20"/>
        <v>0</v>
      </c>
      <c r="Z33" s="16">
        <f t="shared" si="20"/>
        <v>0</v>
      </c>
    </row>
    <row r="34" spans="1:26" x14ac:dyDescent="0.2">
      <c r="A34" s="23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2">
      <c r="A35" s="26" t="s">
        <v>21</v>
      </c>
    </row>
    <row r="36" spans="1:26" s="9" customFormat="1" x14ac:dyDescent="0.2">
      <c r="A36" s="20" t="s">
        <v>22</v>
      </c>
      <c r="B36" s="8">
        <f>SUM('Monthly Plan'!B36:M36)</f>
        <v>0</v>
      </c>
      <c r="C36" s="8">
        <f>SUM('Monthly Plan'!C36:N36)</f>
        <v>0</v>
      </c>
      <c r="D36" s="8">
        <f>SUM('Monthly Plan'!D36:O36)</f>
        <v>0</v>
      </c>
      <c r="E36" s="8">
        <f>SUM('Monthly Plan'!E36:P36)</f>
        <v>0</v>
      </c>
      <c r="F36" s="8">
        <f>SUM('Monthly Plan'!F36:Q36)</f>
        <v>0</v>
      </c>
      <c r="G36" s="8">
        <f>SUM('Monthly Plan'!G36:R36)</f>
        <v>0</v>
      </c>
      <c r="H36" s="8">
        <f>SUM('Monthly Plan'!H36:S36)</f>
        <v>0</v>
      </c>
      <c r="I36" s="8">
        <f>SUM('Monthly Plan'!I36:T36)</f>
        <v>0</v>
      </c>
      <c r="J36" s="8">
        <f>SUM('Monthly Plan'!J36:U36)</f>
        <v>0</v>
      </c>
      <c r="K36" s="8">
        <f>SUM('Monthly Plan'!K36:V36)</f>
        <v>0</v>
      </c>
      <c r="L36" s="8">
        <f>SUM('Monthly Plan'!L36:W36)</f>
        <v>0</v>
      </c>
      <c r="M36" s="8">
        <f>SUM('Monthly Plan'!M36:X36)</f>
        <v>0</v>
      </c>
      <c r="N36" s="8">
        <f>SUM('Monthly Plan'!N36:Y36)</f>
        <v>0</v>
      </c>
      <c r="O36" s="8">
        <f>SUM('Monthly Plan'!O36:Z36)</f>
        <v>0</v>
      </c>
      <c r="P36" s="8">
        <f>SUM('Monthly Plan'!P36:AA36)</f>
        <v>0</v>
      </c>
      <c r="Q36" s="8">
        <f>SUM('Monthly Plan'!Q36:AB36)</f>
        <v>0</v>
      </c>
      <c r="R36" s="8">
        <f>SUM('Monthly Plan'!R36:AC36)</f>
        <v>0</v>
      </c>
      <c r="S36" s="8">
        <f>SUM('Monthly Plan'!S36:AD36)</f>
        <v>0</v>
      </c>
      <c r="T36" s="8">
        <f>SUM('Monthly Plan'!T36:AE36)</f>
        <v>0</v>
      </c>
      <c r="U36" s="8">
        <f>SUM('Monthly Plan'!U36:AF36)</f>
        <v>0</v>
      </c>
      <c r="V36" s="8">
        <f>SUM('Monthly Plan'!V36:AG36)</f>
        <v>0</v>
      </c>
      <c r="W36" s="8">
        <f>SUM('Monthly Plan'!W36:AH36)</f>
        <v>0</v>
      </c>
      <c r="X36" s="8">
        <f>SUM('Monthly Plan'!X36:AI36)</f>
        <v>0</v>
      </c>
      <c r="Y36" s="8">
        <f>SUM('Monthly Plan'!Y36:AJ36)</f>
        <v>0</v>
      </c>
      <c r="Z36" s="8">
        <f>SUM('Monthly Plan'!Z36:AK36)</f>
        <v>0</v>
      </c>
    </row>
    <row r="37" spans="1:26" s="9" customFormat="1" x14ac:dyDescent="0.2">
      <c r="A37" s="20" t="s">
        <v>23</v>
      </c>
      <c r="B37" s="8">
        <f>SUM('Monthly Plan'!B37:M37)</f>
        <v>0</v>
      </c>
      <c r="C37" s="8">
        <f>SUM('Monthly Plan'!C37:N37)</f>
        <v>0</v>
      </c>
      <c r="D37" s="8">
        <f>SUM('Monthly Plan'!D37:O37)</f>
        <v>0</v>
      </c>
      <c r="E37" s="8">
        <f>SUM('Monthly Plan'!E37:P37)</f>
        <v>0</v>
      </c>
      <c r="F37" s="8">
        <f>SUM('Monthly Plan'!F37:Q37)</f>
        <v>0</v>
      </c>
      <c r="G37" s="8">
        <f>SUM('Monthly Plan'!G37:R37)</f>
        <v>0</v>
      </c>
      <c r="H37" s="8">
        <f>SUM('Monthly Plan'!H37:S37)</f>
        <v>0</v>
      </c>
      <c r="I37" s="8">
        <f>SUM('Monthly Plan'!I37:T37)</f>
        <v>0</v>
      </c>
      <c r="J37" s="8">
        <f>SUM('Monthly Plan'!J37:U37)</f>
        <v>0</v>
      </c>
      <c r="K37" s="8">
        <f>SUM('Monthly Plan'!K37:V37)</f>
        <v>0</v>
      </c>
      <c r="L37" s="8">
        <f>SUM('Monthly Plan'!L37:W37)</f>
        <v>0</v>
      </c>
      <c r="M37" s="8">
        <f>SUM('Monthly Plan'!M37:X37)</f>
        <v>0</v>
      </c>
      <c r="N37" s="8">
        <f>SUM('Monthly Plan'!N37:Y37)</f>
        <v>0</v>
      </c>
      <c r="O37" s="8">
        <f>SUM('Monthly Plan'!O37:Z37)</f>
        <v>0</v>
      </c>
      <c r="P37" s="8">
        <f>SUM('Monthly Plan'!P37:AA37)</f>
        <v>0</v>
      </c>
      <c r="Q37" s="8">
        <f>SUM('Monthly Plan'!Q37:AB37)</f>
        <v>0</v>
      </c>
      <c r="R37" s="8">
        <f>SUM('Monthly Plan'!R37:AC37)</f>
        <v>0</v>
      </c>
      <c r="S37" s="8">
        <f>SUM('Monthly Plan'!S37:AD37)</f>
        <v>0</v>
      </c>
      <c r="T37" s="8">
        <f>SUM('Monthly Plan'!T37:AE37)</f>
        <v>0</v>
      </c>
      <c r="U37" s="8">
        <f>SUM('Monthly Plan'!U37:AF37)</f>
        <v>0</v>
      </c>
      <c r="V37" s="8">
        <f>SUM('Monthly Plan'!V37:AG37)</f>
        <v>0</v>
      </c>
      <c r="W37" s="8">
        <f>SUM('Monthly Plan'!W37:AH37)</f>
        <v>0</v>
      </c>
      <c r="X37" s="8">
        <f>SUM('Monthly Plan'!X37:AI37)</f>
        <v>0</v>
      </c>
      <c r="Y37" s="8">
        <f>SUM('Monthly Plan'!Y37:AJ37)</f>
        <v>0</v>
      </c>
      <c r="Z37" s="8">
        <f>SUM('Monthly Plan'!Z37:AK37)</f>
        <v>0</v>
      </c>
    </row>
    <row r="38" spans="1:26" s="9" customFormat="1" x14ac:dyDescent="0.2">
      <c r="A38" s="20" t="s">
        <v>24</v>
      </c>
      <c r="B38" s="8">
        <f>SUM('Monthly Plan'!B38:M38)</f>
        <v>0</v>
      </c>
      <c r="C38" s="8">
        <f>SUM('Monthly Plan'!C38:N38)</f>
        <v>0</v>
      </c>
      <c r="D38" s="8">
        <f>SUM('Monthly Plan'!D38:O38)</f>
        <v>0</v>
      </c>
      <c r="E38" s="8">
        <f>SUM('Monthly Plan'!E38:P38)</f>
        <v>0</v>
      </c>
      <c r="F38" s="8">
        <f>SUM('Monthly Plan'!F38:Q38)</f>
        <v>0</v>
      </c>
      <c r="G38" s="8">
        <f>SUM('Monthly Plan'!G38:R38)</f>
        <v>0</v>
      </c>
      <c r="H38" s="8">
        <f>SUM('Monthly Plan'!H38:S38)</f>
        <v>0</v>
      </c>
      <c r="I38" s="8">
        <f>SUM('Monthly Plan'!I38:T38)</f>
        <v>0</v>
      </c>
      <c r="J38" s="8">
        <f>SUM('Monthly Plan'!J38:U38)</f>
        <v>0</v>
      </c>
      <c r="K38" s="8">
        <f>SUM('Monthly Plan'!K38:V38)</f>
        <v>0</v>
      </c>
      <c r="L38" s="8">
        <f>SUM('Monthly Plan'!L38:W38)</f>
        <v>0</v>
      </c>
      <c r="M38" s="8">
        <f>SUM('Monthly Plan'!M38:X38)</f>
        <v>0</v>
      </c>
      <c r="N38" s="8">
        <f>SUM('Monthly Plan'!N38:Y38)</f>
        <v>0</v>
      </c>
      <c r="O38" s="8">
        <f>SUM('Monthly Plan'!O38:Z38)</f>
        <v>0</v>
      </c>
      <c r="P38" s="8">
        <f>SUM('Monthly Plan'!P38:AA38)</f>
        <v>0</v>
      </c>
      <c r="Q38" s="8">
        <f>SUM('Monthly Plan'!Q38:AB38)</f>
        <v>0</v>
      </c>
      <c r="R38" s="8">
        <f>SUM('Monthly Plan'!R38:AC38)</f>
        <v>0</v>
      </c>
      <c r="S38" s="8">
        <f>SUM('Monthly Plan'!S38:AD38)</f>
        <v>0</v>
      </c>
      <c r="T38" s="8">
        <f>SUM('Monthly Plan'!T38:AE38)</f>
        <v>0</v>
      </c>
      <c r="U38" s="8">
        <f>SUM('Monthly Plan'!U38:AF38)</f>
        <v>0</v>
      </c>
      <c r="V38" s="8">
        <f>SUM('Monthly Plan'!V38:AG38)</f>
        <v>0</v>
      </c>
      <c r="W38" s="8">
        <f>SUM('Monthly Plan'!W38:AH38)</f>
        <v>0</v>
      </c>
      <c r="X38" s="8">
        <f>SUM('Monthly Plan'!X38:AI38)</f>
        <v>0</v>
      </c>
      <c r="Y38" s="8">
        <f>SUM('Monthly Plan'!Y38:AJ38)</f>
        <v>0</v>
      </c>
      <c r="Z38" s="8">
        <f>SUM('Monthly Plan'!Z38:AK38)</f>
        <v>0</v>
      </c>
    </row>
    <row r="39" spans="1:26" s="9" customFormat="1" x14ac:dyDescent="0.2">
      <c r="A39" s="20" t="s">
        <v>25</v>
      </c>
      <c r="B39" s="11">
        <f>SUM('Monthly Plan'!B39:M39)</f>
        <v>0</v>
      </c>
      <c r="C39" s="11">
        <f>SUM('Monthly Plan'!C39:N39)</f>
        <v>0</v>
      </c>
      <c r="D39" s="11">
        <f>SUM('Monthly Plan'!D39:O39)</f>
        <v>0</v>
      </c>
      <c r="E39" s="11">
        <f>SUM('Monthly Plan'!E39:P39)</f>
        <v>0</v>
      </c>
      <c r="F39" s="11">
        <f>SUM('Monthly Plan'!F39:Q39)</f>
        <v>0</v>
      </c>
      <c r="G39" s="11">
        <f>SUM('Monthly Plan'!G39:R39)</f>
        <v>0</v>
      </c>
      <c r="H39" s="11">
        <f>SUM('Monthly Plan'!H39:S39)</f>
        <v>0</v>
      </c>
      <c r="I39" s="11">
        <f>SUM('Monthly Plan'!I39:T39)</f>
        <v>0</v>
      </c>
      <c r="J39" s="11">
        <f>SUM('Monthly Plan'!J39:U39)</f>
        <v>0</v>
      </c>
      <c r="K39" s="11">
        <f>SUM('Monthly Plan'!K39:V39)</f>
        <v>0</v>
      </c>
      <c r="L39" s="11">
        <f>SUM('Monthly Plan'!L39:W39)</f>
        <v>0</v>
      </c>
      <c r="M39" s="11">
        <f>SUM('Monthly Plan'!M39:X39)</f>
        <v>0</v>
      </c>
      <c r="N39" s="11">
        <f>SUM('Monthly Plan'!N39:Y39)</f>
        <v>0</v>
      </c>
      <c r="O39" s="11">
        <f>SUM('Monthly Plan'!O39:Z39)</f>
        <v>0</v>
      </c>
      <c r="P39" s="11">
        <f>SUM('Monthly Plan'!P39:AA39)</f>
        <v>0</v>
      </c>
      <c r="Q39" s="11">
        <f>SUM('Monthly Plan'!Q39:AB39)</f>
        <v>0</v>
      </c>
      <c r="R39" s="11">
        <f>SUM('Monthly Plan'!R39:AC39)</f>
        <v>0</v>
      </c>
      <c r="S39" s="11">
        <f>SUM('Monthly Plan'!S39:AD39)</f>
        <v>0</v>
      </c>
      <c r="T39" s="11">
        <f>SUM('Monthly Plan'!T39:AE39)</f>
        <v>0</v>
      </c>
      <c r="U39" s="11">
        <f>SUM('Monthly Plan'!U39:AF39)</f>
        <v>0</v>
      </c>
      <c r="V39" s="11">
        <f>SUM('Monthly Plan'!V39:AG39)</f>
        <v>0</v>
      </c>
      <c r="W39" s="11">
        <f>SUM('Monthly Plan'!W39:AH39)</f>
        <v>0</v>
      </c>
      <c r="X39" s="11">
        <f>SUM('Monthly Plan'!X39:AI39)</f>
        <v>0</v>
      </c>
      <c r="Y39" s="11">
        <f>SUM('Monthly Plan'!Y39:AJ39)</f>
        <v>0</v>
      </c>
      <c r="Z39" s="11">
        <f>SUM('Monthly Plan'!Z39:AK39)</f>
        <v>0</v>
      </c>
    </row>
    <row r="40" spans="1:26" s="9" customFormat="1" x14ac:dyDescent="0.2">
      <c r="A40" s="10"/>
    </row>
    <row r="41" spans="1:26" s="9" customFormat="1" x14ac:dyDescent="0.2">
      <c r="A41" s="7" t="s">
        <v>26</v>
      </c>
      <c r="B41" s="22">
        <f t="shared" ref="B41:Z41" si="21">SUM(B36:B39)</f>
        <v>0</v>
      </c>
      <c r="C41" s="22">
        <f t="shared" si="21"/>
        <v>0</v>
      </c>
      <c r="D41" s="22">
        <f t="shared" si="21"/>
        <v>0</v>
      </c>
      <c r="E41" s="22">
        <f t="shared" si="21"/>
        <v>0</v>
      </c>
      <c r="F41" s="22">
        <f t="shared" si="21"/>
        <v>0</v>
      </c>
      <c r="G41" s="22">
        <f t="shared" si="21"/>
        <v>0</v>
      </c>
      <c r="H41" s="22">
        <f t="shared" si="21"/>
        <v>0</v>
      </c>
      <c r="I41" s="22">
        <f t="shared" si="21"/>
        <v>0</v>
      </c>
      <c r="J41" s="22">
        <f t="shared" si="21"/>
        <v>0</v>
      </c>
      <c r="K41" s="22">
        <f t="shared" si="21"/>
        <v>0</v>
      </c>
      <c r="L41" s="22">
        <f t="shared" si="21"/>
        <v>0</v>
      </c>
      <c r="M41" s="22">
        <f t="shared" si="21"/>
        <v>0</v>
      </c>
      <c r="N41" s="22">
        <f t="shared" si="21"/>
        <v>0</v>
      </c>
      <c r="O41" s="22">
        <f t="shared" si="21"/>
        <v>0</v>
      </c>
      <c r="P41" s="22">
        <f t="shared" si="21"/>
        <v>0</v>
      </c>
      <c r="Q41" s="22">
        <f t="shared" si="21"/>
        <v>0</v>
      </c>
      <c r="R41" s="22">
        <f t="shared" si="21"/>
        <v>0</v>
      </c>
      <c r="S41" s="22">
        <f t="shared" si="21"/>
        <v>0</v>
      </c>
      <c r="T41" s="22">
        <f t="shared" si="21"/>
        <v>0</v>
      </c>
      <c r="U41" s="22">
        <f t="shared" si="21"/>
        <v>0</v>
      </c>
      <c r="V41" s="22">
        <f t="shared" si="21"/>
        <v>0</v>
      </c>
      <c r="W41" s="22">
        <f t="shared" si="21"/>
        <v>0</v>
      </c>
      <c r="X41" s="22">
        <f t="shared" si="21"/>
        <v>0</v>
      </c>
      <c r="Y41" s="22">
        <f t="shared" si="21"/>
        <v>0</v>
      </c>
      <c r="Z41" s="22">
        <f t="shared" si="21"/>
        <v>0</v>
      </c>
    </row>
    <row r="42" spans="1:26" s="9" customFormat="1" x14ac:dyDescent="0.2">
      <c r="A42" s="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s="9" customFormat="1" ht="15" thickBot="1" x14ac:dyDescent="0.25">
      <c r="A43" s="7" t="s">
        <v>27</v>
      </c>
      <c r="B43" s="29">
        <f t="shared" ref="B43:Z43" si="22">B32+B41</f>
        <v>0</v>
      </c>
      <c r="C43" s="29">
        <f t="shared" si="22"/>
        <v>0</v>
      </c>
      <c r="D43" s="29">
        <f t="shared" si="22"/>
        <v>0</v>
      </c>
      <c r="E43" s="29">
        <f t="shared" si="22"/>
        <v>0</v>
      </c>
      <c r="F43" s="29">
        <f t="shared" si="22"/>
        <v>0</v>
      </c>
      <c r="G43" s="29">
        <f t="shared" si="22"/>
        <v>0</v>
      </c>
      <c r="H43" s="29">
        <f t="shared" si="22"/>
        <v>0</v>
      </c>
      <c r="I43" s="29">
        <f t="shared" si="22"/>
        <v>0</v>
      </c>
      <c r="J43" s="29">
        <f t="shared" si="22"/>
        <v>0</v>
      </c>
      <c r="K43" s="29">
        <f t="shared" si="22"/>
        <v>0</v>
      </c>
      <c r="L43" s="29">
        <f t="shared" si="22"/>
        <v>0</v>
      </c>
      <c r="M43" s="29">
        <f t="shared" si="22"/>
        <v>0</v>
      </c>
      <c r="N43" s="29">
        <f t="shared" si="22"/>
        <v>0</v>
      </c>
      <c r="O43" s="29">
        <f t="shared" si="22"/>
        <v>0</v>
      </c>
      <c r="P43" s="29">
        <f t="shared" si="22"/>
        <v>0</v>
      </c>
      <c r="Q43" s="29">
        <f t="shared" si="22"/>
        <v>0</v>
      </c>
      <c r="R43" s="29">
        <f t="shared" si="22"/>
        <v>0</v>
      </c>
      <c r="S43" s="29">
        <f t="shared" si="22"/>
        <v>0</v>
      </c>
      <c r="T43" s="29">
        <f t="shared" si="22"/>
        <v>0</v>
      </c>
      <c r="U43" s="29">
        <f t="shared" si="22"/>
        <v>0</v>
      </c>
      <c r="V43" s="29">
        <f t="shared" si="22"/>
        <v>0</v>
      </c>
      <c r="W43" s="29">
        <f t="shared" si="22"/>
        <v>0</v>
      </c>
      <c r="X43" s="29">
        <f t="shared" si="22"/>
        <v>0</v>
      </c>
      <c r="Y43" s="29">
        <f t="shared" si="22"/>
        <v>0</v>
      </c>
      <c r="Z43" s="29">
        <f t="shared" si="22"/>
        <v>0</v>
      </c>
    </row>
    <row r="44" spans="1:26" ht="14.25" customHeight="1" thickTop="1" x14ac:dyDescent="0.2">
      <c r="A44" s="23" t="s">
        <v>28</v>
      </c>
      <c r="B44" s="25">
        <f t="shared" ref="B44:Z44" si="23">IFERROR(B43/B7,0)</f>
        <v>0</v>
      </c>
      <c r="C44" s="25">
        <f t="shared" si="23"/>
        <v>0</v>
      </c>
      <c r="D44" s="25">
        <f t="shared" si="23"/>
        <v>0</v>
      </c>
      <c r="E44" s="25">
        <f t="shared" si="23"/>
        <v>0</v>
      </c>
      <c r="F44" s="25">
        <f t="shared" si="23"/>
        <v>0</v>
      </c>
      <c r="G44" s="25">
        <f t="shared" si="23"/>
        <v>0</v>
      </c>
      <c r="H44" s="25">
        <f t="shared" si="23"/>
        <v>0</v>
      </c>
      <c r="I44" s="25">
        <f t="shared" si="23"/>
        <v>0</v>
      </c>
      <c r="J44" s="25">
        <f t="shared" si="23"/>
        <v>0</v>
      </c>
      <c r="K44" s="25">
        <f t="shared" si="23"/>
        <v>0</v>
      </c>
      <c r="L44" s="25">
        <f t="shared" si="23"/>
        <v>0</v>
      </c>
      <c r="M44" s="25">
        <f t="shared" si="23"/>
        <v>0</v>
      </c>
      <c r="N44" s="25">
        <f t="shared" si="23"/>
        <v>0</v>
      </c>
      <c r="O44" s="25">
        <f t="shared" si="23"/>
        <v>0</v>
      </c>
      <c r="P44" s="25">
        <f t="shared" si="23"/>
        <v>0</v>
      </c>
      <c r="Q44" s="25">
        <f t="shared" si="23"/>
        <v>0</v>
      </c>
      <c r="R44" s="25">
        <f t="shared" si="23"/>
        <v>0</v>
      </c>
      <c r="S44" s="25">
        <f t="shared" si="23"/>
        <v>0</v>
      </c>
      <c r="T44" s="25">
        <f t="shared" si="23"/>
        <v>0</v>
      </c>
      <c r="U44" s="25">
        <f t="shared" si="23"/>
        <v>0</v>
      </c>
      <c r="V44" s="25">
        <f t="shared" si="23"/>
        <v>0</v>
      </c>
      <c r="W44" s="25">
        <f t="shared" si="23"/>
        <v>0</v>
      </c>
      <c r="X44" s="25">
        <f t="shared" si="23"/>
        <v>0</v>
      </c>
      <c r="Y44" s="25">
        <f t="shared" si="23"/>
        <v>0</v>
      </c>
      <c r="Z44" s="25">
        <f t="shared" si="23"/>
        <v>0</v>
      </c>
    </row>
    <row r="45" spans="1:26" s="9" customFormat="1" ht="13.5" customHeight="1" x14ac:dyDescent="0.2">
      <c r="A45" s="30"/>
    </row>
    <row r="47" spans="1:26" x14ac:dyDescent="0.2">
      <c r="A47" s="31" t="s">
        <v>30</v>
      </c>
      <c r="B47" s="32">
        <f t="shared" ref="B47:D47" si="24">IFERROR(B23/B7,0)</f>
        <v>0</v>
      </c>
      <c r="C47" s="32">
        <f t="shared" si="24"/>
        <v>0</v>
      </c>
      <c r="D47" s="32">
        <f t="shared" si="24"/>
        <v>0</v>
      </c>
      <c r="E47" s="32">
        <f t="shared" ref="E47:Z47" si="25">IFERROR(E23/E7,0)</f>
        <v>0</v>
      </c>
      <c r="F47" s="32">
        <f t="shared" si="25"/>
        <v>0</v>
      </c>
      <c r="G47" s="32">
        <f t="shared" si="25"/>
        <v>0</v>
      </c>
      <c r="H47" s="32">
        <f t="shared" si="25"/>
        <v>0</v>
      </c>
      <c r="I47" s="32">
        <f t="shared" si="25"/>
        <v>0</v>
      </c>
      <c r="J47" s="32">
        <f t="shared" si="25"/>
        <v>0</v>
      </c>
      <c r="K47" s="32">
        <f t="shared" si="25"/>
        <v>0</v>
      </c>
      <c r="L47" s="32">
        <f t="shared" si="25"/>
        <v>0</v>
      </c>
      <c r="M47" s="32">
        <f t="shared" si="25"/>
        <v>0</v>
      </c>
      <c r="N47" s="32">
        <f t="shared" si="25"/>
        <v>0</v>
      </c>
      <c r="O47" s="32">
        <f t="shared" si="25"/>
        <v>0</v>
      </c>
      <c r="P47" s="32">
        <f t="shared" si="25"/>
        <v>0</v>
      </c>
      <c r="Q47" s="32">
        <f t="shared" si="25"/>
        <v>0</v>
      </c>
      <c r="R47" s="32">
        <f t="shared" si="25"/>
        <v>0</v>
      </c>
      <c r="S47" s="32">
        <f t="shared" si="25"/>
        <v>0</v>
      </c>
      <c r="T47" s="32">
        <f t="shared" si="25"/>
        <v>0</v>
      </c>
      <c r="U47" s="32">
        <f t="shared" si="25"/>
        <v>0</v>
      </c>
      <c r="V47" s="32">
        <f t="shared" si="25"/>
        <v>0</v>
      </c>
      <c r="W47" s="32">
        <f t="shared" si="25"/>
        <v>0</v>
      </c>
      <c r="X47" s="32">
        <f t="shared" si="25"/>
        <v>0</v>
      </c>
      <c r="Y47" s="32">
        <f t="shared" si="25"/>
        <v>0</v>
      </c>
      <c r="Z47" s="32">
        <f t="shared" si="25"/>
        <v>0</v>
      </c>
    </row>
    <row r="48" spans="1:26" x14ac:dyDescent="0.2">
      <c r="A48" s="33" t="s">
        <v>31</v>
      </c>
      <c r="B48" s="13">
        <f t="shared" ref="B48:D48" si="26">IFERROR(B25/(B24+B14),0)</f>
        <v>0</v>
      </c>
      <c r="C48" s="13">
        <f t="shared" si="26"/>
        <v>0</v>
      </c>
      <c r="D48" s="13">
        <f t="shared" si="26"/>
        <v>0</v>
      </c>
      <c r="E48" s="13">
        <f t="shared" ref="E48:Z48" si="27">IFERROR(E25/(E24+E14),0)</f>
        <v>0</v>
      </c>
      <c r="F48" s="13">
        <f t="shared" si="27"/>
        <v>0</v>
      </c>
      <c r="G48" s="13">
        <f t="shared" si="27"/>
        <v>0</v>
      </c>
      <c r="H48" s="13">
        <f t="shared" si="27"/>
        <v>0</v>
      </c>
      <c r="I48" s="13">
        <f t="shared" si="27"/>
        <v>0</v>
      </c>
      <c r="J48" s="13">
        <f t="shared" si="27"/>
        <v>0</v>
      </c>
      <c r="K48" s="13">
        <f t="shared" si="27"/>
        <v>0</v>
      </c>
      <c r="L48" s="13">
        <f t="shared" si="27"/>
        <v>0</v>
      </c>
      <c r="M48" s="13">
        <f t="shared" si="27"/>
        <v>0</v>
      </c>
      <c r="N48" s="13">
        <f t="shared" si="27"/>
        <v>0</v>
      </c>
      <c r="O48" s="13">
        <f t="shared" si="27"/>
        <v>0</v>
      </c>
      <c r="P48" s="13">
        <f t="shared" si="27"/>
        <v>0</v>
      </c>
      <c r="Q48" s="13">
        <f t="shared" si="27"/>
        <v>0</v>
      </c>
      <c r="R48" s="13">
        <f t="shared" si="27"/>
        <v>0</v>
      </c>
      <c r="S48" s="13">
        <f t="shared" si="27"/>
        <v>0</v>
      </c>
      <c r="T48" s="13">
        <f t="shared" si="27"/>
        <v>0</v>
      </c>
      <c r="U48" s="13">
        <f t="shared" si="27"/>
        <v>0</v>
      </c>
      <c r="V48" s="13">
        <f t="shared" si="27"/>
        <v>0</v>
      </c>
      <c r="W48" s="13">
        <f t="shared" si="27"/>
        <v>0</v>
      </c>
      <c r="X48" s="13">
        <f t="shared" si="27"/>
        <v>0</v>
      </c>
      <c r="Y48" s="13">
        <f t="shared" si="27"/>
        <v>0</v>
      </c>
      <c r="Z48" s="13">
        <f t="shared" si="27"/>
        <v>0</v>
      </c>
    </row>
    <row r="49" spans="1:26" x14ac:dyDescent="0.2">
      <c r="A49" s="31" t="s">
        <v>32</v>
      </c>
      <c r="B49" s="13">
        <f t="shared" ref="B49:D49" si="28">IFERROR(B26/B11,0)</f>
        <v>0</v>
      </c>
      <c r="C49" s="13">
        <f t="shared" si="28"/>
        <v>0</v>
      </c>
      <c r="D49" s="13">
        <f t="shared" si="28"/>
        <v>0</v>
      </c>
      <c r="E49" s="13">
        <f t="shared" ref="E49:Z49" si="29">IFERROR(E26/E11,0)</f>
        <v>0</v>
      </c>
      <c r="F49" s="13">
        <f t="shared" si="29"/>
        <v>0</v>
      </c>
      <c r="G49" s="13">
        <f t="shared" si="29"/>
        <v>0</v>
      </c>
      <c r="H49" s="13">
        <f t="shared" si="29"/>
        <v>0</v>
      </c>
      <c r="I49" s="13">
        <f t="shared" si="29"/>
        <v>0</v>
      </c>
      <c r="J49" s="13">
        <f t="shared" si="29"/>
        <v>0</v>
      </c>
      <c r="K49" s="13">
        <f t="shared" si="29"/>
        <v>0</v>
      </c>
      <c r="L49" s="13">
        <f t="shared" si="29"/>
        <v>0</v>
      </c>
      <c r="M49" s="13">
        <f t="shared" si="29"/>
        <v>0</v>
      </c>
      <c r="N49" s="13">
        <f t="shared" si="29"/>
        <v>0</v>
      </c>
      <c r="O49" s="13">
        <f t="shared" si="29"/>
        <v>0</v>
      </c>
      <c r="P49" s="13">
        <f t="shared" si="29"/>
        <v>0</v>
      </c>
      <c r="Q49" s="13">
        <f t="shared" si="29"/>
        <v>0</v>
      </c>
      <c r="R49" s="13">
        <f t="shared" si="29"/>
        <v>0</v>
      </c>
      <c r="S49" s="13">
        <f t="shared" si="29"/>
        <v>0</v>
      </c>
      <c r="T49" s="13">
        <f t="shared" si="29"/>
        <v>0</v>
      </c>
      <c r="U49" s="13">
        <f t="shared" si="29"/>
        <v>0</v>
      </c>
      <c r="V49" s="13">
        <f t="shared" si="29"/>
        <v>0</v>
      </c>
      <c r="W49" s="13">
        <f t="shared" si="29"/>
        <v>0</v>
      </c>
      <c r="X49" s="13">
        <f t="shared" si="29"/>
        <v>0</v>
      </c>
      <c r="Y49" s="13">
        <f t="shared" si="29"/>
        <v>0</v>
      </c>
      <c r="Z49" s="13">
        <f t="shared" si="29"/>
        <v>0</v>
      </c>
    </row>
    <row r="52" spans="1:26" x14ac:dyDescent="0.2">
      <c r="A52" s="38" t="s">
        <v>72</v>
      </c>
    </row>
    <row r="53" spans="1:26" x14ac:dyDescent="0.2">
      <c r="A53" s="38" t="s">
        <v>86</v>
      </c>
    </row>
    <row r="54" spans="1:26" x14ac:dyDescent="0.2">
      <c r="A54" s="2" t="s">
        <v>87</v>
      </c>
      <c r="B54" s="2" t="e">
        <f t="shared" ref="B54:D54" si="30">B60/(B7/30)</f>
        <v>#DIV/0!</v>
      </c>
      <c r="C54" s="2" t="e">
        <f t="shared" si="30"/>
        <v>#DIV/0!</v>
      </c>
      <c r="D54" s="2" t="e">
        <f t="shared" si="30"/>
        <v>#DIV/0!</v>
      </c>
    </row>
    <row r="55" spans="1:26" x14ac:dyDescent="0.2">
      <c r="A55" s="2" t="s">
        <v>88</v>
      </c>
      <c r="B55" s="2" t="e">
        <f t="shared" ref="B55:D55" si="31">B61/(B9/30)</f>
        <v>#DIV/0!</v>
      </c>
      <c r="C55" s="2" t="e">
        <f t="shared" si="31"/>
        <v>#DIV/0!</v>
      </c>
      <c r="D55" s="2" t="e">
        <f t="shared" si="31"/>
        <v>#DIV/0!</v>
      </c>
    </row>
    <row r="56" spans="1:26" x14ac:dyDescent="0.2">
      <c r="A56" s="2" t="s">
        <v>89</v>
      </c>
      <c r="B56" s="43" t="e">
        <f t="shared" ref="B56:D56" si="32">-B63/(B9/30)</f>
        <v>#DIV/0!</v>
      </c>
      <c r="C56" s="43" t="e">
        <f t="shared" si="32"/>
        <v>#DIV/0!</v>
      </c>
      <c r="D56" s="43" t="e">
        <f t="shared" si="32"/>
        <v>#DIV/0!</v>
      </c>
    </row>
    <row r="57" spans="1:26" x14ac:dyDescent="0.2">
      <c r="A57" s="2" t="s">
        <v>90</v>
      </c>
      <c r="B57" s="27" t="e">
        <f t="shared" ref="B57:D57" si="33">-B64/(B7/30)</f>
        <v>#DIV/0!</v>
      </c>
      <c r="C57" s="27" t="e">
        <f t="shared" si="33"/>
        <v>#DIV/0!</v>
      </c>
      <c r="D57" s="27" t="e">
        <f t="shared" si="33"/>
        <v>#DIV/0!</v>
      </c>
    </row>
    <row r="59" spans="1:26" s="38" customFormat="1" x14ac:dyDescent="0.2">
      <c r="A59" s="38" t="s">
        <v>73</v>
      </c>
      <c r="B59" s="40">
        <f t="shared" ref="B59:D59" si="34">SUM(B60:B65)</f>
        <v>125000</v>
      </c>
      <c r="C59" s="40">
        <f t="shared" si="34"/>
        <v>125000</v>
      </c>
      <c r="D59" s="40">
        <f t="shared" si="34"/>
        <v>125000</v>
      </c>
    </row>
    <row r="60" spans="1:26" s="9" customFormat="1" x14ac:dyDescent="0.2">
      <c r="A60" s="39" t="s">
        <v>74</v>
      </c>
      <c r="B60" s="9">
        <v>150000</v>
      </c>
      <c r="C60" s="9">
        <v>150000</v>
      </c>
      <c r="D60" s="9">
        <v>150000</v>
      </c>
    </row>
    <row r="61" spans="1:26" s="9" customFormat="1" x14ac:dyDescent="0.2">
      <c r="A61" s="39" t="s">
        <v>75</v>
      </c>
      <c r="B61" s="9">
        <v>100000</v>
      </c>
      <c r="C61" s="9">
        <v>100000</v>
      </c>
      <c r="D61" s="9">
        <v>100000</v>
      </c>
    </row>
    <row r="62" spans="1:26" s="9" customFormat="1" x14ac:dyDescent="0.2">
      <c r="A62" s="39" t="s">
        <v>76</v>
      </c>
      <c r="B62" s="9">
        <v>20000</v>
      </c>
      <c r="C62" s="9">
        <v>20000</v>
      </c>
      <c r="D62" s="9">
        <v>20000</v>
      </c>
    </row>
    <row r="63" spans="1:26" s="9" customFormat="1" x14ac:dyDescent="0.2">
      <c r="A63" s="39" t="s">
        <v>77</v>
      </c>
      <c r="B63" s="9">
        <v>-75000</v>
      </c>
      <c r="C63" s="9">
        <v>-75000</v>
      </c>
      <c r="D63" s="9">
        <v>-75000</v>
      </c>
    </row>
    <row r="64" spans="1:26" s="9" customFormat="1" x14ac:dyDescent="0.2">
      <c r="A64" s="39" t="s">
        <v>78</v>
      </c>
      <c r="B64" s="9">
        <v>-50000</v>
      </c>
      <c r="C64" s="9">
        <v>-50000</v>
      </c>
      <c r="D64" s="9">
        <v>-50000</v>
      </c>
    </row>
    <row r="65" spans="1:4" s="9" customFormat="1" x14ac:dyDescent="0.2">
      <c r="A65" s="39" t="s">
        <v>79</v>
      </c>
      <c r="B65" s="9">
        <v>-20000</v>
      </c>
      <c r="C65" s="9">
        <v>-20000</v>
      </c>
      <c r="D65" s="9">
        <v>-20000</v>
      </c>
    </row>
    <row r="67" spans="1:4" s="38" customFormat="1" x14ac:dyDescent="0.2">
      <c r="A67" s="38" t="s">
        <v>80</v>
      </c>
      <c r="B67" s="40">
        <f t="shared" ref="B67:D67" si="35">SUM(B68:B69)</f>
        <v>61000</v>
      </c>
      <c r="C67" s="40">
        <f t="shared" si="35"/>
        <v>62000</v>
      </c>
      <c r="D67" s="40">
        <f t="shared" si="35"/>
        <v>63000</v>
      </c>
    </row>
    <row r="68" spans="1:4" s="9" customFormat="1" x14ac:dyDescent="0.2">
      <c r="A68" s="9" t="s">
        <v>81</v>
      </c>
      <c r="B68" s="9">
        <v>100000</v>
      </c>
      <c r="C68" s="9">
        <v>100000</v>
      </c>
      <c r="D68" s="9">
        <v>100000</v>
      </c>
    </row>
    <row r="69" spans="1:4" s="9" customFormat="1" x14ac:dyDescent="0.2">
      <c r="A69" s="9" t="s">
        <v>82</v>
      </c>
      <c r="B69" s="9">
        <v>-39000</v>
      </c>
      <c r="C69" s="9">
        <v>-38000</v>
      </c>
      <c r="D69" s="9">
        <v>-37000</v>
      </c>
    </row>
    <row r="71" spans="1:4" s="42" customFormat="1" x14ac:dyDescent="0.2">
      <c r="A71" s="41" t="s">
        <v>83</v>
      </c>
      <c r="B71" s="42">
        <f t="shared" ref="B71:D71" si="36">SUM(B72:B73)</f>
        <v>150000</v>
      </c>
      <c r="C71" s="42">
        <f t="shared" si="36"/>
        <v>150000</v>
      </c>
      <c r="D71" s="42">
        <f t="shared" si="36"/>
        <v>150000</v>
      </c>
    </row>
    <row r="72" spans="1:4" s="9" customFormat="1" x14ac:dyDescent="0.2">
      <c r="A72" s="9" t="s">
        <v>84</v>
      </c>
      <c r="B72" s="9">
        <v>150000</v>
      </c>
      <c r="C72" s="9">
        <v>150000</v>
      </c>
      <c r="D72" s="9">
        <v>150000</v>
      </c>
    </row>
    <row r="73" spans="1:4" s="9" customFormat="1" x14ac:dyDescent="0.2">
      <c r="A73" s="9" t="s">
        <v>85</v>
      </c>
      <c r="B73" s="9">
        <v>0</v>
      </c>
      <c r="C73" s="9">
        <v>0</v>
      </c>
      <c r="D73" s="9">
        <v>0</v>
      </c>
    </row>
    <row r="75" spans="1:4" x14ac:dyDescent="0.2">
      <c r="A75" s="38" t="s">
        <v>91</v>
      </c>
      <c r="B75" s="40">
        <f t="shared" ref="B75:D75" si="37">B71+B67+B59</f>
        <v>336000</v>
      </c>
      <c r="C75" s="40">
        <f t="shared" si="37"/>
        <v>337000</v>
      </c>
      <c r="D75" s="40">
        <f t="shared" si="37"/>
        <v>338000</v>
      </c>
    </row>
    <row r="76" spans="1:4" x14ac:dyDescent="0.2">
      <c r="A76" s="2" t="s">
        <v>92</v>
      </c>
      <c r="B76" s="27" t="e">
        <f>#REF!</f>
        <v>#REF!</v>
      </c>
      <c r="C76" s="27">
        <f t="shared" ref="C76:D76" si="38">B75</f>
        <v>336000</v>
      </c>
      <c r="D76" s="27">
        <f t="shared" si="38"/>
        <v>337000</v>
      </c>
    </row>
    <row r="77" spans="1:4" x14ac:dyDescent="0.2">
      <c r="A77" s="2" t="s">
        <v>93</v>
      </c>
      <c r="B77" s="27">
        <f t="shared" ref="B77:D77" si="39">B43</f>
        <v>0</v>
      </c>
      <c r="C77" s="27">
        <f t="shared" si="39"/>
        <v>0</v>
      </c>
      <c r="D77" s="27">
        <f t="shared" si="39"/>
        <v>0</v>
      </c>
    </row>
    <row r="78" spans="1:4" x14ac:dyDescent="0.2">
      <c r="A78" s="2" t="s">
        <v>94</v>
      </c>
      <c r="B78" s="27" t="e">
        <f t="shared" ref="B78:D78" si="40">B75-B76-B77</f>
        <v>#REF!</v>
      </c>
      <c r="C78" s="27">
        <f t="shared" si="40"/>
        <v>1000</v>
      </c>
      <c r="D78" s="27">
        <f t="shared" si="40"/>
        <v>1000</v>
      </c>
    </row>
  </sheetData>
  <pageMargins left="0.7" right="0.7" top="0.75" bottom="0.75" header="0.3" footer="0.3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A96F-F29E-4591-981B-2B8B17936914}">
  <dimension ref="A1:AK84"/>
  <sheetViews>
    <sheetView tabSelected="1" zoomScale="80" zoomScaleNormal="80" workbookViewId="0">
      <pane xSplit="1" ySplit="5" topLeftCell="B6" activePane="bottomRight" state="frozen"/>
      <selection activeCell="BL11" sqref="BL11"/>
      <selection pane="topRight" activeCell="BL11" sqref="BL11"/>
      <selection pane="bottomLeft" activeCell="BL11" sqref="BL11"/>
      <selection pane="bottomRight" activeCell="I60" sqref="I60"/>
    </sheetView>
  </sheetViews>
  <sheetFormatPr defaultColWidth="8.85546875" defaultRowHeight="14.25" x14ac:dyDescent="0.2"/>
  <cols>
    <col min="1" max="1" width="49.28515625" style="2" bestFit="1" customWidth="1"/>
    <col min="2" max="15" width="17" style="2" bestFit="1" customWidth="1"/>
    <col min="16" max="37" width="17" style="2" customWidth="1"/>
    <col min="38" max="16384" width="8.85546875" style="2"/>
  </cols>
  <sheetData>
    <row r="1" spans="1:37" ht="18" x14ac:dyDescent="0.25">
      <c r="A1" s="1" t="s">
        <v>33</v>
      </c>
    </row>
    <row r="2" spans="1:37" ht="18" x14ac:dyDescent="0.25">
      <c r="A2" s="1" t="s">
        <v>0</v>
      </c>
    </row>
    <row r="3" spans="1:37" x14ac:dyDescent="0.2">
      <c r="A3" s="36" t="s">
        <v>71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>
        <f>IFERROR((N7-B7)/B7,0)</f>
        <v>0</v>
      </c>
      <c r="O3" s="3">
        <f t="shared" ref="O3:AK3" si="0">IFERROR((O7-C7)/C7,0)</f>
        <v>0</v>
      </c>
      <c r="P3" s="3">
        <f t="shared" si="0"/>
        <v>0</v>
      </c>
      <c r="Q3" s="3">
        <f t="shared" si="0"/>
        <v>0</v>
      </c>
      <c r="R3" s="3">
        <f t="shared" si="0"/>
        <v>0</v>
      </c>
      <c r="S3" s="3">
        <f t="shared" si="0"/>
        <v>0</v>
      </c>
      <c r="T3" s="3">
        <f t="shared" si="0"/>
        <v>0</v>
      </c>
      <c r="U3" s="3">
        <f t="shared" si="0"/>
        <v>0</v>
      </c>
      <c r="V3" s="3">
        <f t="shared" si="0"/>
        <v>0</v>
      </c>
      <c r="W3" s="3">
        <f t="shared" si="0"/>
        <v>0</v>
      </c>
      <c r="X3" s="3">
        <f t="shared" si="0"/>
        <v>0</v>
      </c>
      <c r="Y3" s="3">
        <f t="shared" si="0"/>
        <v>0</v>
      </c>
      <c r="Z3" s="3">
        <f t="shared" si="0"/>
        <v>0</v>
      </c>
      <c r="AA3" s="3">
        <f t="shared" si="0"/>
        <v>0</v>
      </c>
      <c r="AB3" s="3">
        <f t="shared" si="0"/>
        <v>0</v>
      </c>
      <c r="AC3" s="3">
        <f t="shared" si="0"/>
        <v>0</v>
      </c>
      <c r="AD3" s="3">
        <f t="shared" si="0"/>
        <v>0</v>
      </c>
      <c r="AE3" s="3">
        <f t="shared" si="0"/>
        <v>0</v>
      </c>
      <c r="AF3" s="3">
        <f t="shared" si="0"/>
        <v>0</v>
      </c>
      <c r="AG3" s="3">
        <f t="shared" si="0"/>
        <v>0</v>
      </c>
      <c r="AH3" s="3">
        <f t="shared" si="0"/>
        <v>0</v>
      </c>
      <c r="AI3" s="3">
        <f t="shared" si="0"/>
        <v>0</v>
      </c>
      <c r="AJ3" s="3">
        <f t="shared" si="0"/>
        <v>0</v>
      </c>
      <c r="AK3" s="3">
        <f t="shared" si="0"/>
        <v>0</v>
      </c>
    </row>
    <row r="4" spans="1:37" x14ac:dyDescent="0.2">
      <c r="A4" s="4" t="s">
        <v>100</v>
      </c>
      <c r="B4" s="35" t="s">
        <v>70</v>
      </c>
      <c r="C4" s="35" t="s">
        <v>70</v>
      </c>
      <c r="D4" s="35" t="s">
        <v>70</v>
      </c>
      <c r="E4" s="35" t="s">
        <v>70</v>
      </c>
      <c r="F4" s="35" t="s">
        <v>70</v>
      </c>
      <c r="G4" s="35" t="s">
        <v>70</v>
      </c>
      <c r="H4" s="35" t="s">
        <v>70</v>
      </c>
      <c r="I4" s="35" t="s">
        <v>70</v>
      </c>
      <c r="J4" s="35" t="s">
        <v>70</v>
      </c>
      <c r="K4" s="35" t="s">
        <v>70</v>
      </c>
      <c r="L4" s="35" t="s">
        <v>70</v>
      </c>
      <c r="M4" s="35" t="s">
        <v>70</v>
      </c>
      <c r="N4" s="35" t="s">
        <v>70</v>
      </c>
      <c r="O4" s="35" t="s">
        <v>70</v>
      </c>
      <c r="P4" s="5" t="s">
        <v>1</v>
      </c>
      <c r="Q4" s="5" t="s">
        <v>1</v>
      </c>
      <c r="R4" s="5" t="s">
        <v>1</v>
      </c>
      <c r="S4" s="5" t="s">
        <v>1</v>
      </c>
      <c r="T4" s="5" t="s">
        <v>1</v>
      </c>
      <c r="U4" s="5" t="s">
        <v>1</v>
      </c>
      <c r="V4" s="5" t="s">
        <v>1</v>
      </c>
      <c r="W4" s="5" t="s">
        <v>1</v>
      </c>
      <c r="X4" s="5" t="s">
        <v>1</v>
      </c>
      <c r="Y4" s="5" t="s">
        <v>1</v>
      </c>
      <c r="Z4" s="5" t="s">
        <v>1</v>
      </c>
      <c r="AA4" s="5" t="s">
        <v>1</v>
      </c>
      <c r="AB4" s="5" t="s">
        <v>1</v>
      </c>
      <c r="AC4" s="5" t="s">
        <v>1</v>
      </c>
      <c r="AD4" s="5" t="s">
        <v>1</v>
      </c>
      <c r="AE4" s="5" t="s">
        <v>1</v>
      </c>
      <c r="AF4" s="5" t="s">
        <v>1</v>
      </c>
      <c r="AG4" s="5" t="s">
        <v>1</v>
      </c>
      <c r="AH4" s="5" t="s">
        <v>1</v>
      </c>
      <c r="AI4" s="5" t="s">
        <v>1</v>
      </c>
      <c r="AJ4" s="5" t="s">
        <v>1</v>
      </c>
      <c r="AK4" s="5" t="s">
        <v>1</v>
      </c>
    </row>
    <row r="5" spans="1:37" x14ac:dyDescent="0.2">
      <c r="A5" s="6"/>
      <c r="B5" s="35" t="s">
        <v>34</v>
      </c>
      <c r="C5" s="35" t="s">
        <v>35</v>
      </c>
      <c r="D5" s="35" t="s">
        <v>36</v>
      </c>
      <c r="E5" s="35" t="s">
        <v>37</v>
      </c>
      <c r="F5" s="35" t="s">
        <v>38</v>
      </c>
      <c r="G5" s="35" t="s">
        <v>39</v>
      </c>
      <c r="H5" s="35" t="s">
        <v>40</v>
      </c>
      <c r="I5" s="35" t="s">
        <v>41</v>
      </c>
      <c r="J5" s="35" t="s">
        <v>42</v>
      </c>
      <c r="K5" s="35" t="s">
        <v>43</v>
      </c>
      <c r="L5" s="35" t="s">
        <v>44</v>
      </c>
      <c r="M5" s="35" t="s">
        <v>45</v>
      </c>
      <c r="N5" s="35" t="s">
        <v>46</v>
      </c>
      <c r="O5" s="35" t="s">
        <v>47</v>
      </c>
      <c r="P5" s="5" t="s">
        <v>48</v>
      </c>
      <c r="Q5" s="5" t="s">
        <v>49</v>
      </c>
      <c r="R5" s="5" t="s">
        <v>50</v>
      </c>
      <c r="S5" s="5" t="s">
        <v>51</v>
      </c>
      <c r="T5" s="5" t="s">
        <v>52</v>
      </c>
      <c r="U5" s="5" t="s">
        <v>53</v>
      </c>
      <c r="V5" s="5" t="s">
        <v>54</v>
      </c>
      <c r="W5" s="5" t="s">
        <v>55</v>
      </c>
      <c r="X5" s="5" t="s">
        <v>56</v>
      </c>
      <c r="Y5" s="5" t="s">
        <v>57</v>
      </c>
      <c r="Z5" s="5" t="s">
        <v>58</v>
      </c>
      <c r="AA5" s="5" t="s">
        <v>59</v>
      </c>
      <c r="AB5" s="5" t="s">
        <v>60</v>
      </c>
      <c r="AC5" s="5" t="s">
        <v>61</v>
      </c>
      <c r="AD5" s="5" t="s">
        <v>62</v>
      </c>
      <c r="AE5" s="5" t="s">
        <v>63</v>
      </c>
      <c r="AF5" s="5" t="s">
        <v>64</v>
      </c>
      <c r="AG5" s="5" t="s">
        <v>65</v>
      </c>
      <c r="AH5" s="5" t="s">
        <v>66</v>
      </c>
      <c r="AI5" s="5" t="s">
        <v>67</v>
      </c>
      <c r="AJ5" s="5" t="s">
        <v>68</v>
      </c>
      <c r="AK5" s="5" t="s">
        <v>69</v>
      </c>
    </row>
    <row r="6" spans="1:37" x14ac:dyDescent="0.2">
      <c r="A6" s="6"/>
    </row>
    <row r="7" spans="1:37" s="9" customFormat="1" x14ac:dyDescent="0.2">
      <c r="A7" s="7" t="s">
        <v>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</row>
    <row r="8" spans="1:37" s="9" customFormat="1" x14ac:dyDescent="0.2">
      <c r="A8" s="1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s="9" customFormat="1" x14ac:dyDescent="0.2">
      <c r="A9" s="7" t="s">
        <v>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11">
        <f>+P7-P11</f>
        <v>0</v>
      </c>
      <c r="Q9" s="11">
        <f t="shared" ref="Q9:AK9" si="1">+Q7-Q11</f>
        <v>0</v>
      </c>
      <c r="R9" s="11">
        <f t="shared" si="1"/>
        <v>0</v>
      </c>
      <c r="S9" s="11">
        <f t="shared" si="1"/>
        <v>0</v>
      </c>
      <c r="T9" s="11">
        <f t="shared" si="1"/>
        <v>0</v>
      </c>
      <c r="U9" s="11">
        <f t="shared" si="1"/>
        <v>0</v>
      </c>
      <c r="V9" s="11">
        <f t="shared" si="1"/>
        <v>0</v>
      </c>
      <c r="W9" s="11">
        <f t="shared" si="1"/>
        <v>0</v>
      </c>
      <c r="X9" s="11">
        <f t="shared" si="1"/>
        <v>0</v>
      </c>
      <c r="Y9" s="11">
        <f t="shared" si="1"/>
        <v>0</v>
      </c>
      <c r="Z9" s="11">
        <f t="shared" si="1"/>
        <v>0</v>
      </c>
      <c r="AA9" s="11">
        <f t="shared" si="1"/>
        <v>0</v>
      </c>
      <c r="AB9" s="11">
        <f t="shared" si="1"/>
        <v>0</v>
      </c>
      <c r="AC9" s="11">
        <f t="shared" si="1"/>
        <v>0</v>
      </c>
      <c r="AD9" s="11">
        <f t="shared" si="1"/>
        <v>0</v>
      </c>
      <c r="AE9" s="11">
        <f t="shared" si="1"/>
        <v>0</v>
      </c>
      <c r="AF9" s="11">
        <f t="shared" si="1"/>
        <v>0</v>
      </c>
      <c r="AG9" s="11">
        <f t="shared" si="1"/>
        <v>0</v>
      </c>
      <c r="AH9" s="11">
        <f t="shared" si="1"/>
        <v>0</v>
      </c>
      <c r="AI9" s="11">
        <f t="shared" si="1"/>
        <v>0</v>
      </c>
      <c r="AJ9" s="11">
        <f t="shared" si="1"/>
        <v>0</v>
      </c>
      <c r="AK9" s="11">
        <f t="shared" si="1"/>
        <v>0</v>
      </c>
    </row>
    <row r="10" spans="1:37" s="9" customFormat="1" x14ac:dyDescent="0.2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s="9" customFormat="1" x14ac:dyDescent="0.2">
      <c r="A11" s="7" t="s">
        <v>4</v>
      </c>
      <c r="B11" s="8">
        <f t="shared" ref="B11" si="2">B7-B9</f>
        <v>0</v>
      </c>
      <c r="C11" s="8">
        <f t="shared" ref="C11:O11" si="3">C7-C9</f>
        <v>0</v>
      </c>
      <c r="D11" s="8">
        <f t="shared" si="3"/>
        <v>0</v>
      </c>
      <c r="E11" s="8">
        <f t="shared" si="3"/>
        <v>0</v>
      </c>
      <c r="F11" s="8">
        <f t="shared" si="3"/>
        <v>0</v>
      </c>
      <c r="G11" s="8">
        <f t="shared" si="3"/>
        <v>0</v>
      </c>
      <c r="H11" s="8">
        <f t="shared" si="3"/>
        <v>0</v>
      </c>
      <c r="I11" s="8">
        <f t="shared" si="3"/>
        <v>0</v>
      </c>
      <c r="J11" s="8">
        <f t="shared" si="3"/>
        <v>0</v>
      </c>
      <c r="K11" s="8">
        <f t="shared" si="3"/>
        <v>0</v>
      </c>
      <c r="L11" s="8">
        <f t="shared" si="3"/>
        <v>0</v>
      </c>
      <c r="M11" s="8">
        <f t="shared" si="3"/>
        <v>0</v>
      </c>
      <c r="N11" s="8">
        <f t="shared" si="3"/>
        <v>0</v>
      </c>
      <c r="O11" s="8">
        <f t="shared" si="3"/>
        <v>0</v>
      </c>
      <c r="P11" s="8">
        <f>+P7*P12</f>
        <v>0</v>
      </c>
      <c r="Q11" s="8">
        <f t="shared" ref="Q11:AK11" si="4">+Q7*Q12</f>
        <v>0</v>
      </c>
      <c r="R11" s="8">
        <f t="shared" si="4"/>
        <v>0</v>
      </c>
      <c r="S11" s="8">
        <f t="shared" si="4"/>
        <v>0</v>
      </c>
      <c r="T11" s="8">
        <f t="shared" si="4"/>
        <v>0</v>
      </c>
      <c r="U11" s="8">
        <f t="shared" si="4"/>
        <v>0</v>
      </c>
      <c r="V11" s="8">
        <f t="shared" si="4"/>
        <v>0</v>
      </c>
      <c r="W11" s="8">
        <f t="shared" si="4"/>
        <v>0</v>
      </c>
      <c r="X11" s="8">
        <f t="shared" si="4"/>
        <v>0</v>
      </c>
      <c r="Y11" s="8">
        <f t="shared" si="4"/>
        <v>0</v>
      </c>
      <c r="Z11" s="8">
        <f t="shared" si="4"/>
        <v>0</v>
      </c>
      <c r="AA11" s="8">
        <f t="shared" si="4"/>
        <v>0</v>
      </c>
      <c r="AB11" s="8">
        <f t="shared" si="4"/>
        <v>0</v>
      </c>
      <c r="AC11" s="8">
        <f t="shared" si="4"/>
        <v>0</v>
      </c>
      <c r="AD11" s="8">
        <f t="shared" si="4"/>
        <v>0</v>
      </c>
      <c r="AE11" s="8">
        <f t="shared" si="4"/>
        <v>0</v>
      </c>
      <c r="AF11" s="8">
        <f t="shared" si="4"/>
        <v>0</v>
      </c>
      <c r="AG11" s="8">
        <f t="shared" si="4"/>
        <v>0</v>
      </c>
      <c r="AH11" s="8">
        <f t="shared" si="4"/>
        <v>0</v>
      </c>
      <c r="AI11" s="8">
        <f t="shared" si="4"/>
        <v>0</v>
      </c>
      <c r="AJ11" s="8">
        <f t="shared" si="4"/>
        <v>0</v>
      </c>
      <c r="AK11" s="8">
        <f t="shared" si="4"/>
        <v>0</v>
      </c>
    </row>
    <row r="12" spans="1:37" x14ac:dyDescent="0.2">
      <c r="A12" s="12" t="s">
        <v>5</v>
      </c>
      <c r="B12" s="13">
        <f>IFERROR(B11/B7,0)</f>
        <v>0</v>
      </c>
      <c r="C12" s="13">
        <f t="shared" ref="C12:O12" si="5">IFERROR(C11/C7,0)</f>
        <v>0</v>
      </c>
      <c r="D12" s="13">
        <f t="shared" si="5"/>
        <v>0</v>
      </c>
      <c r="E12" s="13">
        <f t="shared" si="5"/>
        <v>0</v>
      </c>
      <c r="F12" s="13">
        <f t="shared" si="5"/>
        <v>0</v>
      </c>
      <c r="G12" s="13">
        <f t="shared" si="5"/>
        <v>0</v>
      </c>
      <c r="H12" s="13">
        <f t="shared" si="5"/>
        <v>0</v>
      </c>
      <c r="I12" s="13">
        <f t="shared" si="5"/>
        <v>0</v>
      </c>
      <c r="J12" s="13">
        <f t="shared" si="5"/>
        <v>0</v>
      </c>
      <c r="K12" s="13">
        <f t="shared" si="5"/>
        <v>0</v>
      </c>
      <c r="L12" s="13">
        <f t="shared" si="5"/>
        <v>0</v>
      </c>
      <c r="M12" s="13">
        <f t="shared" si="5"/>
        <v>0</v>
      </c>
      <c r="N12" s="13">
        <f t="shared" si="5"/>
        <v>0</v>
      </c>
      <c r="O12" s="13">
        <f t="shared" si="5"/>
        <v>0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7" x14ac:dyDescent="0.2">
      <c r="A13" s="14"/>
    </row>
    <row r="14" spans="1:37" s="9" customFormat="1" x14ac:dyDescent="0.2">
      <c r="A14" s="7" t="s">
        <v>6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5" spans="1:37" x14ac:dyDescent="0.2">
      <c r="A15" s="12" t="s">
        <v>5</v>
      </c>
      <c r="B15" s="16">
        <f t="shared" ref="B15:P15" si="6">IFERROR(B14/B7,0)</f>
        <v>0</v>
      </c>
      <c r="C15" s="16">
        <f t="shared" ref="C15:O15" si="7">IFERROR(C14/C7,0)</f>
        <v>0</v>
      </c>
      <c r="D15" s="16">
        <f t="shared" si="7"/>
        <v>0</v>
      </c>
      <c r="E15" s="16">
        <f t="shared" si="7"/>
        <v>0</v>
      </c>
      <c r="F15" s="16">
        <f t="shared" si="7"/>
        <v>0</v>
      </c>
      <c r="G15" s="16">
        <f t="shared" si="7"/>
        <v>0</v>
      </c>
      <c r="H15" s="16">
        <f t="shared" si="7"/>
        <v>0</v>
      </c>
      <c r="I15" s="16">
        <f t="shared" si="7"/>
        <v>0</v>
      </c>
      <c r="J15" s="16">
        <f t="shared" si="7"/>
        <v>0</v>
      </c>
      <c r="K15" s="16">
        <f t="shared" si="7"/>
        <v>0</v>
      </c>
      <c r="L15" s="16">
        <f t="shared" si="7"/>
        <v>0</v>
      </c>
      <c r="M15" s="16">
        <f t="shared" si="7"/>
        <v>0</v>
      </c>
      <c r="N15" s="16">
        <f t="shared" si="7"/>
        <v>0</v>
      </c>
      <c r="O15" s="16">
        <f t="shared" si="7"/>
        <v>0</v>
      </c>
      <c r="P15" s="16">
        <f t="shared" si="6"/>
        <v>0</v>
      </c>
      <c r="Q15" s="16">
        <f t="shared" ref="Q15:AK15" si="8">IFERROR(Q14/Q7,0)</f>
        <v>0</v>
      </c>
      <c r="R15" s="16">
        <f t="shared" si="8"/>
        <v>0</v>
      </c>
      <c r="S15" s="16">
        <f t="shared" si="8"/>
        <v>0</v>
      </c>
      <c r="T15" s="16">
        <f t="shared" si="8"/>
        <v>0</v>
      </c>
      <c r="U15" s="16">
        <f t="shared" si="8"/>
        <v>0</v>
      </c>
      <c r="V15" s="16">
        <f t="shared" si="8"/>
        <v>0</v>
      </c>
      <c r="W15" s="16">
        <f t="shared" si="8"/>
        <v>0</v>
      </c>
      <c r="X15" s="16">
        <f t="shared" si="8"/>
        <v>0</v>
      </c>
      <c r="Y15" s="16">
        <f t="shared" si="8"/>
        <v>0</v>
      </c>
      <c r="Z15" s="16">
        <f t="shared" si="8"/>
        <v>0</v>
      </c>
      <c r="AA15" s="16">
        <f t="shared" si="8"/>
        <v>0</v>
      </c>
      <c r="AB15" s="16">
        <f t="shared" si="8"/>
        <v>0</v>
      </c>
      <c r="AC15" s="16">
        <f t="shared" si="8"/>
        <v>0</v>
      </c>
      <c r="AD15" s="16">
        <f t="shared" si="8"/>
        <v>0</v>
      </c>
      <c r="AE15" s="16">
        <f t="shared" si="8"/>
        <v>0</v>
      </c>
      <c r="AF15" s="16">
        <f t="shared" si="8"/>
        <v>0</v>
      </c>
      <c r="AG15" s="16">
        <f t="shared" si="8"/>
        <v>0</v>
      </c>
      <c r="AH15" s="16">
        <f t="shared" si="8"/>
        <v>0</v>
      </c>
      <c r="AI15" s="16">
        <f t="shared" si="8"/>
        <v>0</v>
      </c>
      <c r="AJ15" s="16">
        <f t="shared" si="8"/>
        <v>0</v>
      </c>
      <c r="AK15" s="16">
        <f t="shared" si="8"/>
        <v>0</v>
      </c>
    </row>
    <row r="16" spans="1:37" x14ac:dyDescent="0.2">
      <c r="A16" s="12" t="s">
        <v>7</v>
      </c>
      <c r="B16" s="37">
        <f t="shared" ref="B16:O16" si="9">IFERROR(B11/B14,0)</f>
        <v>0</v>
      </c>
      <c r="C16" s="37">
        <f t="shared" si="9"/>
        <v>0</v>
      </c>
      <c r="D16" s="37">
        <f t="shared" si="9"/>
        <v>0</v>
      </c>
      <c r="E16" s="37">
        <f t="shared" si="9"/>
        <v>0</v>
      </c>
      <c r="F16" s="37">
        <f t="shared" si="9"/>
        <v>0</v>
      </c>
      <c r="G16" s="37">
        <f t="shared" si="9"/>
        <v>0</v>
      </c>
      <c r="H16" s="37">
        <f t="shared" si="9"/>
        <v>0</v>
      </c>
      <c r="I16" s="37">
        <f t="shared" si="9"/>
        <v>0</v>
      </c>
      <c r="J16" s="37">
        <f t="shared" si="9"/>
        <v>0</v>
      </c>
      <c r="K16" s="37">
        <f t="shared" si="9"/>
        <v>0</v>
      </c>
      <c r="L16" s="37">
        <f t="shared" si="9"/>
        <v>0</v>
      </c>
      <c r="M16" s="37">
        <f t="shared" si="9"/>
        <v>0</v>
      </c>
      <c r="N16" s="37">
        <f t="shared" si="9"/>
        <v>0</v>
      </c>
      <c r="O16" s="37">
        <f>IFERROR(O11/O14,0)</f>
        <v>0</v>
      </c>
      <c r="P16" s="37">
        <f t="shared" ref="P16:AK16" si="10">IFERROR(P11/P14,0)</f>
        <v>0</v>
      </c>
      <c r="Q16" s="37">
        <f t="shared" si="10"/>
        <v>0</v>
      </c>
      <c r="R16" s="37">
        <f t="shared" si="10"/>
        <v>0</v>
      </c>
      <c r="S16" s="37">
        <f t="shared" si="10"/>
        <v>0</v>
      </c>
      <c r="T16" s="37">
        <f t="shared" si="10"/>
        <v>0</v>
      </c>
      <c r="U16" s="37">
        <f t="shared" si="10"/>
        <v>0</v>
      </c>
      <c r="V16" s="37">
        <f t="shared" si="10"/>
        <v>0</v>
      </c>
      <c r="W16" s="37">
        <f t="shared" si="10"/>
        <v>0</v>
      </c>
      <c r="X16" s="37">
        <f t="shared" si="10"/>
        <v>0</v>
      </c>
      <c r="Y16" s="37">
        <f t="shared" si="10"/>
        <v>0</v>
      </c>
      <c r="Z16" s="37">
        <f t="shared" si="10"/>
        <v>0</v>
      </c>
      <c r="AA16" s="37">
        <f t="shared" si="10"/>
        <v>0</v>
      </c>
      <c r="AB16" s="37">
        <f t="shared" si="10"/>
        <v>0</v>
      </c>
      <c r="AC16" s="37">
        <f t="shared" si="10"/>
        <v>0</v>
      </c>
      <c r="AD16" s="37">
        <f t="shared" si="10"/>
        <v>0</v>
      </c>
      <c r="AE16" s="37">
        <f t="shared" si="10"/>
        <v>0</v>
      </c>
      <c r="AF16" s="37">
        <f t="shared" si="10"/>
        <v>0</v>
      </c>
      <c r="AG16" s="37">
        <f t="shared" si="10"/>
        <v>0</v>
      </c>
      <c r="AH16" s="37">
        <f t="shared" si="10"/>
        <v>0</v>
      </c>
      <c r="AI16" s="37">
        <f t="shared" si="10"/>
        <v>0</v>
      </c>
      <c r="AJ16" s="37">
        <f t="shared" si="10"/>
        <v>0</v>
      </c>
      <c r="AK16" s="37">
        <f t="shared" si="10"/>
        <v>0</v>
      </c>
    </row>
    <row r="17" spans="1:37" x14ac:dyDescent="0.2">
      <c r="A17" s="14"/>
    </row>
    <row r="18" spans="1:37" s="9" customFormat="1" ht="15" thickBot="1" x14ac:dyDescent="0.25">
      <c r="A18" s="17" t="s">
        <v>8</v>
      </c>
      <c r="B18" s="18">
        <f t="shared" ref="B18:P18" si="11">B11-B14</f>
        <v>0</v>
      </c>
      <c r="C18" s="18">
        <f t="shared" ref="C18:O18" si="12">C11-C14</f>
        <v>0</v>
      </c>
      <c r="D18" s="18">
        <f t="shared" si="12"/>
        <v>0</v>
      </c>
      <c r="E18" s="18">
        <f t="shared" si="12"/>
        <v>0</v>
      </c>
      <c r="F18" s="18">
        <f t="shared" si="12"/>
        <v>0</v>
      </c>
      <c r="G18" s="18">
        <f t="shared" si="12"/>
        <v>0</v>
      </c>
      <c r="H18" s="18">
        <f t="shared" si="12"/>
        <v>0</v>
      </c>
      <c r="I18" s="18">
        <f t="shared" si="12"/>
        <v>0</v>
      </c>
      <c r="J18" s="18">
        <f t="shared" si="12"/>
        <v>0</v>
      </c>
      <c r="K18" s="18">
        <f t="shared" si="12"/>
        <v>0</v>
      </c>
      <c r="L18" s="18">
        <f t="shared" si="12"/>
        <v>0</v>
      </c>
      <c r="M18" s="18">
        <f t="shared" si="12"/>
        <v>0</v>
      </c>
      <c r="N18" s="18">
        <f t="shared" si="12"/>
        <v>0</v>
      </c>
      <c r="O18" s="18">
        <f t="shared" si="12"/>
        <v>0</v>
      </c>
      <c r="P18" s="18">
        <f t="shared" si="11"/>
        <v>0</v>
      </c>
      <c r="Q18" s="18">
        <f t="shared" ref="Q18:AK18" si="13">Q11-Q14</f>
        <v>0</v>
      </c>
      <c r="R18" s="18">
        <f t="shared" si="13"/>
        <v>0</v>
      </c>
      <c r="S18" s="18">
        <f t="shared" si="13"/>
        <v>0</v>
      </c>
      <c r="T18" s="18">
        <f t="shared" si="13"/>
        <v>0</v>
      </c>
      <c r="U18" s="18">
        <f t="shared" si="13"/>
        <v>0</v>
      </c>
      <c r="V18" s="18">
        <f t="shared" si="13"/>
        <v>0</v>
      </c>
      <c r="W18" s="18">
        <f t="shared" si="13"/>
        <v>0</v>
      </c>
      <c r="X18" s="18">
        <f t="shared" si="13"/>
        <v>0</v>
      </c>
      <c r="Y18" s="18">
        <f t="shared" si="13"/>
        <v>0</v>
      </c>
      <c r="Z18" s="18">
        <f t="shared" si="13"/>
        <v>0</v>
      </c>
      <c r="AA18" s="18">
        <f t="shared" si="13"/>
        <v>0</v>
      </c>
      <c r="AB18" s="18">
        <f t="shared" si="13"/>
        <v>0</v>
      </c>
      <c r="AC18" s="18">
        <f t="shared" si="13"/>
        <v>0</v>
      </c>
      <c r="AD18" s="18">
        <f t="shared" si="13"/>
        <v>0</v>
      </c>
      <c r="AE18" s="18">
        <f t="shared" si="13"/>
        <v>0</v>
      </c>
      <c r="AF18" s="18">
        <f t="shared" si="13"/>
        <v>0</v>
      </c>
      <c r="AG18" s="18">
        <f t="shared" si="13"/>
        <v>0</v>
      </c>
      <c r="AH18" s="18">
        <f t="shared" si="13"/>
        <v>0</v>
      </c>
      <c r="AI18" s="18">
        <f t="shared" si="13"/>
        <v>0</v>
      </c>
      <c r="AJ18" s="18">
        <f t="shared" si="13"/>
        <v>0</v>
      </c>
      <c r="AK18" s="18">
        <f t="shared" si="13"/>
        <v>0</v>
      </c>
    </row>
    <row r="19" spans="1:37" ht="15" thickTop="1" x14ac:dyDescent="0.2">
      <c r="A19" s="12" t="s">
        <v>5</v>
      </c>
      <c r="B19" s="16">
        <f t="shared" ref="B19:P19" si="14">IFERROR(B18/B7,0)</f>
        <v>0</v>
      </c>
      <c r="C19" s="16">
        <f t="shared" ref="C19:O19" si="15">IFERROR(C18/C7,0)</f>
        <v>0</v>
      </c>
      <c r="D19" s="16">
        <f t="shared" si="15"/>
        <v>0</v>
      </c>
      <c r="E19" s="16">
        <f t="shared" si="15"/>
        <v>0</v>
      </c>
      <c r="F19" s="16">
        <f t="shared" si="15"/>
        <v>0</v>
      </c>
      <c r="G19" s="16">
        <f t="shared" si="15"/>
        <v>0</v>
      </c>
      <c r="H19" s="16">
        <f t="shared" si="15"/>
        <v>0</v>
      </c>
      <c r="I19" s="16">
        <f t="shared" si="15"/>
        <v>0</v>
      </c>
      <c r="J19" s="16">
        <f t="shared" si="15"/>
        <v>0</v>
      </c>
      <c r="K19" s="16">
        <f t="shared" si="15"/>
        <v>0</v>
      </c>
      <c r="L19" s="16">
        <f t="shared" si="15"/>
        <v>0</v>
      </c>
      <c r="M19" s="16">
        <f t="shared" si="15"/>
        <v>0</v>
      </c>
      <c r="N19" s="16">
        <f t="shared" si="15"/>
        <v>0</v>
      </c>
      <c r="O19" s="16">
        <f t="shared" si="15"/>
        <v>0</v>
      </c>
      <c r="P19" s="16">
        <f t="shared" si="14"/>
        <v>0</v>
      </c>
      <c r="Q19" s="16">
        <f t="shared" ref="Q19:AK19" si="16">IFERROR(Q18/Q7,0)</f>
        <v>0</v>
      </c>
      <c r="R19" s="16">
        <f t="shared" si="16"/>
        <v>0</v>
      </c>
      <c r="S19" s="16">
        <f t="shared" si="16"/>
        <v>0</v>
      </c>
      <c r="T19" s="16">
        <f t="shared" si="16"/>
        <v>0</v>
      </c>
      <c r="U19" s="16">
        <f t="shared" si="16"/>
        <v>0</v>
      </c>
      <c r="V19" s="16">
        <f t="shared" si="16"/>
        <v>0</v>
      </c>
      <c r="W19" s="16">
        <f t="shared" si="16"/>
        <v>0</v>
      </c>
      <c r="X19" s="16">
        <f t="shared" si="16"/>
        <v>0</v>
      </c>
      <c r="Y19" s="16">
        <f t="shared" si="16"/>
        <v>0</v>
      </c>
      <c r="Z19" s="16">
        <f t="shared" si="16"/>
        <v>0</v>
      </c>
      <c r="AA19" s="16">
        <f t="shared" si="16"/>
        <v>0</v>
      </c>
      <c r="AB19" s="16">
        <f t="shared" si="16"/>
        <v>0</v>
      </c>
      <c r="AC19" s="16">
        <f t="shared" si="16"/>
        <v>0</v>
      </c>
      <c r="AD19" s="16">
        <f t="shared" si="16"/>
        <v>0</v>
      </c>
      <c r="AE19" s="16">
        <f t="shared" si="16"/>
        <v>0</v>
      </c>
      <c r="AF19" s="16">
        <f t="shared" si="16"/>
        <v>0</v>
      </c>
      <c r="AG19" s="16">
        <f t="shared" si="16"/>
        <v>0</v>
      </c>
      <c r="AH19" s="16">
        <f t="shared" si="16"/>
        <v>0</v>
      </c>
      <c r="AI19" s="16">
        <f t="shared" si="16"/>
        <v>0</v>
      </c>
      <c r="AJ19" s="16">
        <f t="shared" si="16"/>
        <v>0</v>
      </c>
      <c r="AK19" s="16">
        <f t="shared" si="16"/>
        <v>0</v>
      </c>
    </row>
    <row r="20" spans="1:37" x14ac:dyDescent="0.2">
      <c r="A20" s="14"/>
    </row>
    <row r="21" spans="1:37" s="9" customFormat="1" x14ac:dyDescent="0.2">
      <c r="A21" s="19" t="s">
        <v>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s="9" customFormat="1" x14ac:dyDescent="0.2">
      <c r="A22" s="20" t="s">
        <v>10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</row>
    <row r="23" spans="1:37" s="9" customFormat="1" x14ac:dyDescent="0.2">
      <c r="A23" s="20" t="s">
        <v>11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</row>
    <row r="24" spans="1:37" s="9" customFormat="1" x14ac:dyDescent="0.2">
      <c r="A24" s="20" t="s">
        <v>12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</row>
    <row r="25" spans="1:37" s="9" customFormat="1" x14ac:dyDescent="0.2">
      <c r="A25" s="20" t="s">
        <v>13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9">
        <f t="shared" ref="P25" si="17">P48*(P24+P14)</f>
        <v>0</v>
      </c>
      <c r="Q25" s="9">
        <f t="shared" ref="Q25:AK25" si="18">Q48*(Q24+Q14)</f>
        <v>0</v>
      </c>
      <c r="R25" s="9">
        <f t="shared" si="18"/>
        <v>0</v>
      </c>
      <c r="S25" s="9">
        <f t="shared" si="18"/>
        <v>0</v>
      </c>
      <c r="T25" s="9">
        <f t="shared" si="18"/>
        <v>0</v>
      </c>
      <c r="U25" s="9">
        <f t="shared" si="18"/>
        <v>0</v>
      </c>
      <c r="V25" s="9">
        <f t="shared" si="18"/>
        <v>0</v>
      </c>
      <c r="W25" s="9">
        <f t="shared" si="18"/>
        <v>0</v>
      </c>
      <c r="X25" s="9">
        <f t="shared" si="18"/>
        <v>0</v>
      </c>
      <c r="Y25" s="9">
        <f t="shared" si="18"/>
        <v>0</v>
      </c>
      <c r="Z25" s="9">
        <f t="shared" si="18"/>
        <v>0</v>
      </c>
      <c r="AA25" s="9">
        <f t="shared" si="18"/>
        <v>0</v>
      </c>
      <c r="AB25" s="9">
        <f t="shared" si="18"/>
        <v>0</v>
      </c>
      <c r="AC25" s="9">
        <f t="shared" si="18"/>
        <v>0</v>
      </c>
      <c r="AD25" s="9">
        <f t="shared" si="18"/>
        <v>0</v>
      </c>
      <c r="AE25" s="9">
        <f t="shared" si="18"/>
        <v>0</v>
      </c>
      <c r="AF25" s="9">
        <f t="shared" si="18"/>
        <v>0</v>
      </c>
      <c r="AG25" s="9">
        <f t="shared" si="18"/>
        <v>0</v>
      </c>
      <c r="AH25" s="9">
        <f t="shared" si="18"/>
        <v>0</v>
      </c>
      <c r="AI25" s="9">
        <f t="shared" si="18"/>
        <v>0</v>
      </c>
      <c r="AJ25" s="9">
        <f t="shared" si="18"/>
        <v>0</v>
      </c>
      <c r="AK25" s="9">
        <f t="shared" si="18"/>
        <v>0</v>
      </c>
    </row>
    <row r="26" spans="1:37" s="9" customFormat="1" x14ac:dyDescent="0.2">
      <c r="A26" s="20" t="s">
        <v>14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</row>
    <row r="27" spans="1:37" s="9" customFormat="1" x14ac:dyDescent="0.2">
      <c r="A27" s="10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</row>
    <row r="28" spans="1:37" s="9" customFormat="1" x14ac:dyDescent="0.2">
      <c r="A28" s="7" t="s">
        <v>15</v>
      </c>
      <c r="B28" s="9">
        <f t="shared" ref="B28:F28" si="19">SUM(B22:B26)</f>
        <v>0</v>
      </c>
      <c r="C28" s="9">
        <f t="shared" si="19"/>
        <v>0</v>
      </c>
      <c r="D28" s="9">
        <f t="shared" si="19"/>
        <v>0</v>
      </c>
      <c r="E28" s="9">
        <f t="shared" si="19"/>
        <v>0</v>
      </c>
      <c r="F28" s="9">
        <f t="shared" si="19"/>
        <v>0</v>
      </c>
      <c r="G28" s="9">
        <f t="shared" ref="G28:AK28" si="20">SUM(G22:G26)</f>
        <v>0</v>
      </c>
      <c r="H28" s="9">
        <f t="shared" si="20"/>
        <v>0</v>
      </c>
      <c r="I28" s="9">
        <f t="shared" si="20"/>
        <v>0</v>
      </c>
      <c r="J28" s="9">
        <f t="shared" si="20"/>
        <v>0</v>
      </c>
      <c r="K28" s="9">
        <f t="shared" si="20"/>
        <v>0</v>
      </c>
      <c r="L28" s="9">
        <f t="shared" si="20"/>
        <v>0</v>
      </c>
      <c r="M28" s="9">
        <f t="shared" si="20"/>
        <v>0</v>
      </c>
      <c r="N28" s="9">
        <f t="shared" si="20"/>
        <v>0</v>
      </c>
      <c r="O28" s="9">
        <f t="shared" si="20"/>
        <v>0</v>
      </c>
      <c r="P28" s="9">
        <f t="shared" si="20"/>
        <v>0</v>
      </c>
      <c r="Q28" s="9">
        <f t="shared" si="20"/>
        <v>0</v>
      </c>
      <c r="R28" s="9">
        <f t="shared" si="20"/>
        <v>0</v>
      </c>
      <c r="S28" s="9">
        <f t="shared" si="20"/>
        <v>0</v>
      </c>
      <c r="T28" s="9">
        <f t="shared" si="20"/>
        <v>0</v>
      </c>
      <c r="U28" s="9">
        <f t="shared" si="20"/>
        <v>0</v>
      </c>
      <c r="V28" s="9">
        <f t="shared" si="20"/>
        <v>0</v>
      </c>
      <c r="W28" s="9">
        <f t="shared" si="20"/>
        <v>0</v>
      </c>
      <c r="X28" s="9">
        <f t="shared" si="20"/>
        <v>0</v>
      </c>
      <c r="Y28" s="9">
        <f t="shared" si="20"/>
        <v>0</v>
      </c>
      <c r="Z28" s="9">
        <f t="shared" si="20"/>
        <v>0</v>
      </c>
      <c r="AA28" s="9">
        <f t="shared" si="20"/>
        <v>0</v>
      </c>
      <c r="AB28" s="9">
        <f t="shared" si="20"/>
        <v>0</v>
      </c>
      <c r="AC28" s="9">
        <f t="shared" si="20"/>
        <v>0</v>
      </c>
      <c r="AD28" s="9">
        <f t="shared" si="20"/>
        <v>0</v>
      </c>
      <c r="AE28" s="9">
        <f t="shared" si="20"/>
        <v>0</v>
      </c>
      <c r="AF28" s="9">
        <f t="shared" si="20"/>
        <v>0</v>
      </c>
      <c r="AG28" s="9">
        <f t="shared" si="20"/>
        <v>0</v>
      </c>
      <c r="AH28" s="9">
        <f t="shared" si="20"/>
        <v>0</v>
      </c>
      <c r="AI28" s="9">
        <f t="shared" si="20"/>
        <v>0</v>
      </c>
      <c r="AJ28" s="9">
        <f t="shared" si="20"/>
        <v>0</v>
      </c>
      <c r="AK28" s="9">
        <f t="shared" si="20"/>
        <v>0</v>
      </c>
    </row>
    <row r="29" spans="1:37" x14ac:dyDescent="0.2">
      <c r="A29" s="23" t="s">
        <v>16</v>
      </c>
      <c r="B29" s="16">
        <f t="shared" ref="B29:AK29" si="21">IFERROR(B28/B7,0)</f>
        <v>0</v>
      </c>
      <c r="C29" s="16">
        <f t="shared" si="21"/>
        <v>0</v>
      </c>
      <c r="D29" s="16">
        <f t="shared" si="21"/>
        <v>0</v>
      </c>
      <c r="E29" s="16">
        <f t="shared" si="21"/>
        <v>0</v>
      </c>
      <c r="F29" s="16">
        <f t="shared" si="21"/>
        <v>0</v>
      </c>
      <c r="G29" s="16">
        <f t="shared" si="21"/>
        <v>0</v>
      </c>
      <c r="H29" s="16">
        <f t="shared" si="21"/>
        <v>0</v>
      </c>
      <c r="I29" s="16">
        <f t="shared" si="21"/>
        <v>0</v>
      </c>
      <c r="J29" s="16">
        <f t="shared" si="21"/>
        <v>0</v>
      </c>
      <c r="K29" s="16">
        <f t="shared" si="21"/>
        <v>0</v>
      </c>
      <c r="L29" s="16">
        <f t="shared" si="21"/>
        <v>0</v>
      </c>
      <c r="M29" s="16">
        <f t="shared" si="21"/>
        <v>0</v>
      </c>
      <c r="N29" s="16">
        <f t="shared" si="21"/>
        <v>0</v>
      </c>
      <c r="O29" s="16">
        <f t="shared" si="21"/>
        <v>0</v>
      </c>
      <c r="P29" s="16">
        <f t="shared" si="21"/>
        <v>0</v>
      </c>
      <c r="Q29" s="16">
        <f t="shared" si="21"/>
        <v>0</v>
      </c>
      <c r="R29" s="16">
        <f t="shared" si="21"/>
        <v>0</v>
      </c>
      <c r="S29" s="16">
        <f t="shared" si="21"/>
        <v>0</v>
      </c>
      <c r="T29" s="16">
        <f t="shared" si="21"/>
        <v>0</v>
      </c>
      <c r="U29" s="16">
        <f t="shared" si="21"/>
        <v>0</v>
      </c>
      <c r="V29" s="16">
        <f t="shared" si="21"/>
        <v>0</v>
      </c>
      <c r="W29" s="16">
        <f t="shared" si="21"/>
        <v>0</v>
      </c>
      <c r="X29" s="16">
        <f t="shared" si="21"/>
        <v>0</v>
      </c>
      <c r="Y29" s="16">
        <f t="shared" si="21"/>
        <v>0</v>
      </c>
      <c r="Z29" s="16">
        <f t="shared" si="21"/>
        <v>0</v>
      </c>
      <c r="AA29" s="16">
        <f t="shared" si="21"/>
        <v>0</v>
      </c>
      <c r="AB29" s="16">
        <f t="shared" si="21"/>
        <v>0</v>
      </c>
      <c r="AC29" s="16">
        <f t="shared" si="21"/>
        <v>0</v>
      </c>
      <c r="AD29" s="16">
        <f t="shared" si="21"/>
        <v>0</v>
      </c>
      <c r="AE29" s="16">
        <f t="shared" si="21"/>
        <v>0</v>
      </c>
      <c r="AF29" s="16">
        <f t="shared" si="21"/>
        <v>0</v>
      </c>
      <c r="AG29" s="16">
        <f t="shared" si="21"/>
        <v>0</v>
      </c>
      <c r="AH29" s="16">
        <f t="shared" si="21"/>
        <v>0</v>
      </c>
      <c r="AI29" s="16">
        <f t="shared" si="21"/>
        <v>0</v>
      </c>
      <c r="AJ29" s="16">
        <f t="shared" si="21"/>
        <v>0</v>
      </c>
      <c r="AK29" s="16">
        <f t="shared" si="21"/>
        <v>0</v>
      </c>
    </row>
    <row r="30" spans="1:37" x14ac:dyDescent="0.2">
      <c r="A30" s="23" t="s">
        <v>17</v>
      </c>
      <c r="B30" s="24">
        <f t="shared" ref="B30:AK30" si="22">IFERROR(+B18/B24,0)</f>
        <v>0</v>
      </c>
      <c r="C30" s="24">
        <f t="shared" si="22"/>
        <v>0</v>
      </c>
      <c r="D30" s="24">
        <f t="shared" si="22"/>
        <v>0</v>
      </c>
      <c r="E30" s="24">
        <f t="shared" si="22"/>
        <v>0</v>
      </c>
      <c r="F30" s="24">
        <f t="shared" si="22"/>
        <v>0</v>
      </c>
      <c r="G30" s="24">
        <f t="shared" si="22"/>
        <v>0</v>
      </c>
      <c r="H30" s="24">
        <f t="shared" si="22"/>
        <v>0</v>
      </c>
      <c r="I30" s="24">
        <f t="shared" si="22"/>
        <v>0</v>
      </c>
      <c r="J30" s="24">
        <f t="shared" si="22"/>
        <v>0</v>
      </c>
      <c r="K30" s="24">
        <f t="shared" si="22"/>
        <v>0</v>
      </c>
      <c r="L30" s="24">
        <f t="shared" si="22"/>
        <v>0</v>
      </c>
      <c r="M30" s="24">
        <f t="shared" si="22"/>
        <v>0</v>
      </c>
      <c r="N30" s="24">
        <f t="shared" si="22"/>
        <v>0</v>
      </c>
      <c r="O30" s="24">
        <f t="shared" si="22"/>
        <v>0</v>
      </c>
      <c r="P30" s="24">
        <f t="shared" si="22"/>
        <v>0</v>
      </c>
      <c r="Q30" s="24">
        <f t="shared" si="22"/>
        <v>0</v>
      </c>
      <c r="R30" s="24">
        <f t="shared" si="22"/>
        <v>0</v>
      </c>
      <c r="S30" s="24">
        <f t="shared" si="22"/>
        <v>0</v>
      </c>
      <c r="T30" s="24">
        <f t="shared" si="22"/>
        <v>0</v>
      </c>
      <c r="U30" s="24">
        <f t="shared" si="22"/>
        <v>0</v>
      </c>
      <c r="V30" s="24">
        <f t="shared" si="22"/>
        <v>0</v>
      </c>
      <c r="W30" s="24">
        <f t="shared" si="22"/>
        <v>0</v>
      </c>
      <c r="X30" s="24">
        <f t="shared" si="22"/>
        <v>0</v>
      </c>
      <c r="Y30" s="24">
        <f t="shared" si="22"/>
        <v>0</v>
      </c>
      <c r="Z30" s="24">
        <f t="shared" si="22"/>
        <v>0</v>
      </c>
      <c r="AA30" s="24">
        <f t="shared" si="22"/>
        <v>0</v>
      </c>
      <c r="AB30" s="24">
        <f t="shared" si="22"/>
        <v>0</v>
      </c>
      <c r="AC30" s="24">
        <f t="shared" si="22"/>
        <v>0</v>
      </c>
      <c r="AD30" s="24">
        <f t="shared" si="22"/>
        <v>0</v>
      </c>
      <c r="AE30" s="24">
        <f t="shared" si="22"/>
        <v>0</v>
      </c>
      <c r="AF30" s="24">
        <f t="shared" si="22"/>
        <v>0</v>
      </c>
      <c r="AG30" s="24">
        <f t="shared" si="22"/>
        <v>0</v>
      </c>
      <c r="AH30" s="24">
        <f t="shared" si="22"/>
        <v>0</v>
      </c>
      <c r="AI30" s="24">
        <f t="shared" si="22"/>
        <v>0</v>
      </c>
      <c r="AJ30" s="24">
        <f t="shared" si="22"/>
        <v>0</v>
      </c>
      <c r="AK30" s="24">
        <f t="shared" si="22"/>
        <v>0</v>
      </c>
    </row>
    <row r="31" spans="1:37" x14ac:dyDescent="0.2">
      <c r="A31" s="6"/>
    </row>
    <row r="32" spans="1:37" s="9" customFormat="1" x14ac:dyDescent="0.2">
      <c r="A32" s="7" t="s">
        <v>18</v>
      </c>
      <c r="B32" s="22">
        <f t="shared" ref="B32:AK32" si="23">B18-B28</f>
        <v>0</v>
      </c>
      <c r="C32" s="22">
        <f t="shared" si="23"/>
        <v>0</v>
      </c>
      <c r="D32" s="22">
        <f t="shared" si="23"/>
        <v>0</v>
      </c>
      <c r="E32" s="22">
        <f t="shared" si="23"/>
        <v>0</v>
      </c>
      <c r="F32" s="22">
        <f t="shared" si="23"/>
        <v>0</v>
      </c>
      <c r="G32" s="22">
        <f t="shared" si="23"/>
        <v>0</v>
      </c>
      <c r="H32" s="22">
        <f t="shared" si="23"/>
        <v>0</v>
      </c>
      <c r="I32" s="22">
        <f t="shared" si="23"/>
        <v>0</v>
      </c>
      <c r="J32" s="22">
        <f t="shared" si="23"/>
        <v>0</v>
      </c>
      <c r="K32" s="22">
        <f t="shared" si="23"/>
        <v>0</v>
      </c>
      <c r="L32" s="22">
        <f t="shared" si="23"/>
        <v>0</v>
      </c>
      <c r="M32" s="22">
        <f t="shared" si="23"/>
        <v>0</v>
      </c>
      <c r="N32" s="22">
        <f t="shared" si="23"/>
        <v>0</v>
      </c>
      <c r="O32" s="22">
        <f t="shared" si="23"/>
        <v>0</v>
      </c>
      <c r="P32" s="22">
        <f t="shared" si="23"/>
        <v>0</v>
      </c>
      <c r="Q32" s="22">
        <f t="shared" si="23"/>
        <v>0</v>
      </c>
      <c r="R32" s="22">
        <f t="shared" si="23"/>
        <v>0</v>
      </c>
      <c r="S32" s="22">
        <f t="shared" si="23"/>
        <v>0</v>
      </c>
      <c r="T32" s="22">
        <f t="shared" si="23"/>
        <v>0</v>
      </c>
      <c r="U32" s="22">
        <f t="shared" si="23"/>
        <v>0</v>
      </c>
      <c r="V32" s="22">
        <f t="shared" si="23"/>
        <v>0</v>
      </c>
      <c r="W32" s="22">
        <f t="shared" si="23"/>
        <v>0</v>
      </c>
      <c r="X32" s="22">
        <f t="shared" si="23"/>
        <v>0</v>
      </c>
      <c r="Y32" s="22">
        <f t="shared" si="23"/>
        <v>0</v>
      </c>
      <c r="Z32" s="22">
        <f t="shared" si="23"/>
        <v>0</v>
      </c>
      <c r="AA32" s="22">
        <f t="shared" si="23"/>
        <v>0</v>
      </c>
      <c r="AB32" s="22">
        <f t="shared" si="23"/>
        <v>0</v>
      </c>
      <c r="AC32" s="22">
        <f t="shared" si="23"/>
        <v>0</v>
      </c>
      <c r="AD32" s="22">
        <f t="shared" si="23"/>
        <v>0</v>
      </c>
      <c r="AE32" s="22">
        <f t="shared" si="23"/>
        <v>0</v>
      </c>
      <c r="AF32" s="22">
        <f t="shared" si="23"/>
        <v>0</v>
      </c>
      <c r="AG32" s="22">
        <f t="shared" si="23"/>
        <v>0</v>
      </c>
      <c r="AH32" s="22">
        <f t="shared" si="23"/>
        <v>0</v>
      </c>
      <c r="AI32" s="22">
        <f t="shared" si="23"/>
        <v>0</v>
      </c>
      <c r="AJ32" s="22">
        <f t="shared" si="23"/>
        <v>0</v>
      </c>
      <c r="AK32" s="22">
        <f t="shared" si="23"/>
        <v>0</v>
      </c>
    </row>
    <row r="33" spans="1:37" x14ac:dyDescent="0.2">
      <c r="A33" s="23" t="s">
        <v>19</v>
      </c>
      <c r="B33" s="16">
        <f t="shared" ref="B33:AK33" si="24">IFERROR(B32/B7,0)</f>
        <v>0</v>
      </c>
      <c r="C33" s="16">
        <f t="shared" si="24"/>
        <v>0</v>
      </c>
      <c r="D33" s="16">
        <f t="shared" si="24"/>
        <v>0</v>
      </c>
      <c r="E33" s="16">
        <f t="shared" si="24"/>
        <v>0</v>
      </c>
      <c r="F33" s="16">
        <f t="shared" si="24"/>
        <v>0</v>
      </c>
      <c r="G33" s="16">
        <f t="shared" si="24"/>
        <v>0</v>
      </c>
      <c r="H33" s="16">
        <f t="shared" si="24"/>
        <v>0</v>
      </c>
      <c r="I33" s="16">
        <f t="shared" si="24"/>
        <v>0</v>
      </c>
      <c r="J33" s="16">
        <f t="shared" si="24"/>
        <v>0</v>
      </c>
      <c r="K33" s="16">
        <f t="shared" si="24"/>
        <v>0</v>
      </c>
      <c r="L33" s="16">
        <f t="shared" si="24"/>
        <v>0</v>
      </c>
      <c r="M33" s="16">
        <f t="shared" si="24"/>
        <v>0</v>
      </c>
      <c r="N33" s="16">
        <f t="shared" si="24"/>
        <v>0</v>
      </c>
      <c r="O33" s="16">
        <f t="shared" si="24"/>
        <v>0</v>
      </c>
      <c r="P33" s="16">
        <f t="shared" si="24"/>
        <v>0</v>
      </c>
      <c r="Q33" s="16">
        <f t="shared" si="24"/>
        <v>0</v>
      </c>
      <c r="R33" s="16">
        <f t="shared" si="24"/>
        <v>0</v>
      </c>
      <c r="S33" s="16">
        <f t="shared" si="24"/>
        <v>0</v>
      </c>
      <c r="T33" s="16">
        <f t="shared" si="24"/>
        <v>0</v>
      </c>
      <c r="U33" s="16">
        <f t="shared" si="24"/>
        <v>0</v>
      </c>
      <c r="V33" s="16">
        <f t="shared" si="24"/>
        <v>0</v>
      </c>
      <c r="W33" s="16">
        <f t="shared" si="24"/>
        <v>0</v>
      </c>
      <c r="X33" s="16">
        <f t="shared" si="24"/>
        <v>0</v>
      </c>
      <c r="Y33" s="16">
        <f t="shared" si="24"/>
        <v>0</v>
      </c>
      <c r="Z33" s="16">
        <f t="shared" si="24"/>
        <v>0</v>
      </c>
      <c r="AA33" s="16">
        <f t="shared" si="24"/>
        <v>0</v>
      </c>
      <c r="AB33" s="16">
        <f t="shared" si="24"/>
        <v>0</v>
      </c>
      <c r="AC33" s="16">
        <f t="shared" si="24"/>
        <v>0</v>
      </c>
      <c r="AD33" s="16">
        <f t="shared" si="24"/>
        <v>0</v>
      </c>
      <c r="AE33" s="16">
        <f t="shared" si="24"/>
        <v>0</v>
      </c>
      <c r="AF33" s="16">
        <f t="shared" si="24"/>
        <v>0</v>
      </c>
      <c r="AG33" s="16">
        <f t="shared" si="24"/>
        <v>0</v>
      </c>
      <c r="AH33" s="16">
        <f t="shared" si="24"/>
        <v>0</v>
      </c>
      <c r="AI33" s="16">
        <f t="shared" si="24"/>
        <v>0</v>
      </c>
      <c r="AJ33" s="16">
        <f t="shared" si="24"/>
        <v>0</v>
      </c>
      <c r="AK33" s="16">
        <f t="shared" si="24"/>
        <v>0</v>
      </c>
    </row>
    <row r="34" spans="1:37" x14ac:dyDescent="0.2">
      <c r="A34" s="23" t="s">
        <v>20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9">
        <f>SUM(B32:M32)</f>
        <v>0</v>
      </c>
      <c r="N34" s="9">
        <f t="shared" ref="N34:AK34" si="25">SUM(C32:N32)</f>
        <v>0</v>
      </c>
      <c r="O34" s="9">
        <f t="shared" si="25"/>
        <v>0</v>
      </c>
      <c r="P34" s="9">
        <f t="shared" si="25"/>
        <v>0</v>
      </c>
      <c r="Q34" s="9">
        <f t="shared" si="25"/>
        <v>0</v>
      </c>
      <c r="R34" s="9">
        <f t="shared" si="25"/>
        <v>0</v>
      </c>
      <c r="S34" s="9">
        <f t="shared" si="25"/>
        <v>0</v>
      </c>
      <c r="T34" s="9">
        <f t="shared" si="25"/>
        <v>0</v>
      </c>
      <c r="U34" s="9">
        <f t="shared" si="25"/>
        <v>0</v>
      </c>
      <c r="V34" s="9">
        <f t="shared" si="25"/>
        <v>0</v>
      </c>
      <c r="W34" s="9">
        <f t="shared" si="25"/>
        <v>0</v>
      </c>
      <c r="X34" s="9">
        <f t="shared" si="25"/>
        <v>0</v>
      </c>
      <c r="Y34" s="9">
        <f t="shared" si="25"/>
        <v>0</v>
      </c>
      <c r="Z34" s="9">
        <f t="shared" si="25"/>
        <v>0</v>
      </c>
      <c r="AA34" s="9">
        <f t="shared" si="25"/>
        <v>0</v>
      </c>
      <c r="AB34" s="9">
        <f t="shared" si="25"/>
        <v>0</v>
      </c>
      <c r="AC34" s="9">
        <f t="shared" si="25"/>
        <v>0</v>
      </c>
      <c r="AD34" s="9">
        <f t="shared" si="25"/>
        <v>0</v>
      </c>
      <c r="AE34" s="9">
        <f t="shared" si="25"/>
        <v>0</v>
      </c>
      <c r="AF34" s="9">
        <f t="shared" si="25"/>
        <v>0</v>
      </c>
      <c r="AG34" s="9">
        <f t="shared" si="25"/>
        <v>0</v>
      </c>
      <c r="AH34" s="9">
        <f t="shared" si="25"/>
        <v>0</v>
      </c>
      <c r="AI34" s="9">
        <f t="shared" si="25"/>
        <v>0</v>
      </c>
      <c r="AJ34" s="9">
        <f t="shared" si="25"/>
        <v>0</v>
      </c>
      <c r="AK34" s="9">
        <f t="shared" si="25"/>
        <v>0</v>
      </c>
    </row>
    <row r="35" spans="1:37" x14ac:dyDescent="0.2">
      <c r="A35" s="26" t="s">
        <v>21</v>
      </c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</row>
    <row r="36" spans="1:37" s="9" customFormat="1" x14ac:dyDescent="0.2">
      <c r="A36" s="20" t="s">
        <v>22</v>
      </c>
      <c r="B36" s="55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</row>
    <row r="37" spans="1:37" s="9" customFormat="1" x14ac:dyDescent="0.2">
      <c r="A37" s="20" t="s">
        <v>23</v>
      </c>
      <c r="B37" s="55">
        <v>0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</row>
    <row r="38" spans="1:37" s="9" customFormat="1" x14ac:dyDescent="0.2">
      <c r="A38" s="20" t="s">
        <v>24</v>
      </c>
      <c r="B38" s="55">
        <f>(B72+B76)*0.05/12</f>
        <v>0</v>
      </c>
      <c r="C38" s="55">
        <f t="shared" ref="C38:AK38" si="26">(C72+C76)*0.05/12</f>
        <v>0</v>
      </c>
      <c r="D38" s="55">
        <f t="shared" si="26"/>
        <v>0</v>
      </c>
      <c r="E38" s="55">
        <f t="shared" si="26"/>
        <v>0</v>
      </c>
      <c r="F38" s="55">
        <f t="shared" si="26"/>
        <v>0</v>
      </c>
      <c r="G38" s="55">
        <f t="shared" si="26"/>
        <v>0</v>
      </c>
      <c r="H38" s="55">
        <f t="shared" si="26"/>
        <v>0</v>
      </c>
      <c r="I38" s="55">
        <f t="shared" si="26"/>
        <v>0</v>
      </c>
      <c r="J38" s="55">
        <f t="shared" si="26"/>
        <v>0</v>
      </c>
      <c r="K38" s="55">
        <f t="shared" si="26"/>
        <v>0</v>
      </c>
      <c r="L38" s="55">
        <f t="shared" si="26"/>
        <v>0</v>
      </c>
      <c r="M38" s="55">
        <f t="shared" si="26"/>
        <v>0</v>
      </c>
      <c r="N38" s="55">
        <f t="shared" si="26"/>
        <v>0</v>
      </c>
      <c r="O38" s="55">
        <f t="shared" si="26"/>
        <v>0</v>
      </c>
      <c r="P38" s="8">
        <f t="shared" si="26"/>
        <v>0</v>
      </c>
      <c r="Q38" s="8">
        <f t="shared" si="26"/>
        <v>0</v>
      </c>
      <c r="R38" s="8">
        <f t="shared" si="26"/>
        <v>0</v>
      </c>
      <c r="S38" s="8">
        <f t="shared" si="26"/>
        <v>0</v>
      </c>
      <c r="T38" s="8">
        <f t="shared" si="26"/>
        <v>0</v>
      </c>
      <c r="U38" s="8">
        <f t="shared" si="26"/>
        <v>0</v>
      </c>
      <c r="V38" s="8">
        <f t="shared" si="26"/>
        <v>0</v>
      </c>
      <c r="W38" s="8">
        <f>(W72+W76)*0.05/12</f>
        <v>0</v>
      </c>
      <c r="X38" s="8">
        <f t="shared" si="26"/>
        <v>0</v>
      </c>
      <c r="Y38" s="8">
        <f t="shared" si="26"/>
        <v>0</v>
      </c>
      <c r="Z38" s="8">
        <f t="shared" si="26"/>
        <v>0</v>
      </c>
      <c r="AA38" s="8">
        <f t="shared" si="26"/>
        <v>0</v>
      </c>
      <c r="AB38" s="8">
        <f t="shared" si="26"/>
        <v>0</v>
      </c>
      <c r="AC38" s="8">
        <f t="shared" si="26"/>
        <v>0</v>
      </c>
      <c r="AD38" s="8">
        <f t="shared" si="26"/>
        <v>0</v>
      </c>
      <c r="AE38" s="8">
        <f t="shared" si="26"/>
        <v>0</v>
      </c>
      <c r="AF38" s="8">
        <f t="shared" si="26"/>
        <v>0</v>
      </c>
      <c r="AG38" s="8">
        <f t="shared" si="26"/>
        <v>0</v>
      </c>
      <c r="AH38" s="8">
        <f t="shared" si="26"/>
        <v>0</v>
      </c>
      <c r="AI38" s="8">
        <f t="shared" si="26"/>
        <v>0</v>
      </c>
      <c r="AJ38" s="8">
        <f t="shared" si="26"/>
        <v>0</v>
      </c>
      <c r="AK38" s="8">
        <f t="shared" si="26"/>
        <v>0</v>
      </c>
    </row>
    <row r="39" spans="1:37" s="9" customFormat="1" x14ac:dyDescent="0.2">
      <c r="A39" s="20" t="s">
        <v>25</v>
      </c>
      <c r="B39" s="56">
        <v>0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</row>
    <row r="40" spans="1:37" s="9" customFormat="1" x14ac:dyDescent="0.2">
      <c r="A40" s="10"/>
    </row>
    <row r="41" spans="1:37" s="9" customFormat="1" x14ac:dyDescent="0.2">
      <c r="A41" s="7" t="s">
        <v>26</v>
      </c>
      <c r="B41" s="22">
        <f t="shared" ref="B41:N41" si="27">SUM(B36:B39)</f>
        <v>0</v>
      </c>
      <c r="C41" s="22">
        <f t="shared" si="27"/>
        <v>0</v>
      </c>
      <c r="D41" s="22">
        <f t="shared" si="27"/>
        <v>0</v>
      </c>
      <c r="E41" s="22">
        <f t="shared" si="27"/>
        <v>0</v>
      </c>
      <c r="F41" s="22">
        <f t="shared" si="27"/>
        <v>0</v>
      </c>
      <c r="G41" s="22">
        <f t="shared" si="27"/>
        <v>0</v>
      </c>
      <c r="H41" s="22">
        <f t="shared" si="27"/>
        <v>0</v>
      </c>
      <c r="I41" s="22">
        <f t="shared" si="27"/>
        <v>0</v>
      </c>
      <c r="J41" s="22">
        <f t="shared" si="27"/>
        <v>0</v>
      </c>
      <c r="K41" s="22">
        <f t="shared" si="27"/>
        <v>0</v>
      </c>
      <c r="L41" s="22">
        <f t="shared" si="27"/>
        <v>0</v>
      </c>
      <c r="M41" s="22">
        <f t="shared" si="27"/>
        <v>0</v>
      </c>
      <c r="N41" s="22">
        <f t="shared" si="27"/>
        <v>0</v>
      </c>
      <c r="O41" s="22">
        <f t="shared" ref="O41:AK41" si="28">SUM(O36:O39)</f>
        <v>0</v>
      </c>
      <c r="P41" s="22">
        <f t="shared" si="28"/>
        <v>0</v>
      </c>
      <c r="Q41" s="22">
        <f t="shared" si="28"/>
        <v>0</v>
      </c>
      <c r="R41" s="22">
        <f t="shared" si="28"/>
        <v>0</v>
      </c>
      <c r="S41" s="22">
        <f t="shared" si="28"/>
        <v>0</v>
      </c>
      <c r="T41" s="22">
        <f t="shared" si="28"/>
        <v>0</v>
      </c>
      <c r="U41" s="22">
        <f t="shared" si="28"/>
        <v>0</v>
      </c>
      <c r="V41" s="22">
        <f t="shared" si="28"/>
        <v>0</v>
      </c>
      <c r="W41" s="22">
        <f t="shared" si="28"/>
        <v>0</v>
      </c>
      <c r="X41" s="22">
        <f t="shared" si="28"/>
        <v>0</v>
      </c>
      <c r="Y41" s="22">
        <f t="shared" si="28"/>
        <v>0</v>
      </c>
      <c r="Z41" s="22">
        <f t="shared" si="28"/>
        <v>0</v>
      </c>
      <c r="AA41" s="22">
        <f t="shared" si="28"/>
        <v>0</v>
      </c>
      <c r="AB41" s="22">
        <f t="shared" si="28"/>
        <v>0</v>
      </c>
      <c r="AC41" s="22">
        <f t="shared" si="28"/>
        <v>0</v>
      </c>
      <c r="AD41" s="22">
        <f t="shared" si="28"/>
        <v>0</v>
      </c>
      <c r="AE41" s="22">
        <f t="shared" si="28"/>
        <v>0</v>
      </c>
      <c r="AF41" s="22">
        <f t="shared" si="28"/>
        <v>0</v>
      </c>
      <c r="AG41" s="22">
        <f t="shared" si="28"/>
        <v>0</v>
      </c>
      <c r="AH41" s="22">
        <f t="shared" si="28"/>
        <v>0</v>
      </c>
      <c r="AI41" s="22">
        <f t="shared" si="28"/>
        <v>0</v>
      </c>
      <c r="AJ41" s="22">
        <f t="shared" si="28"/>
        <v>0</v>
      </c>
      <c r="AK41" s="22">
        <f t="shared" si="28"/>
        <v>0</v>
      </c>
    </row>
    <row r="42" spans="1:37" s="9" customFormat="1" x14ac:dyDescent="0.2">
      <c r="A42" s="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3" spans="1:37" s="9" customFormat="1" ht="15" thickBot="1" x14ac:dyDescent="0.25">
      <c r="A43" s="7" t="s">
        <v>27</v>
      </c>
      <c r="B43" s="29">
        <f t="shared" ref="B43:AK43" si="29">B32+B41</f>
        <v>0</v>
      </c>
      <c r="C43" s="29">
        <f t="shared" si="29"/>
        <v>0</v>
      </c>
      <c r="D43" s="29">
        <f t="shared" si="29"/>
        <v>0</v>
      </c>
      <c r="E43" s="29">
        <f t="shared" si="29"/>
        <v>0</v>
      </c>
      <c r="F43" s="29">
        <f t="shared" si="29"/>
        <v>0</v>
      </c>
      <c r="G43" s="29">
        <f t="shared" si="29"/>
        <v>0</v>
      </c>
      <c r="H43" s="29">
        <f t="shared" si="29"/>
        <v>0</v>
      </c>
      <c r="I43" s="29">
        <f t="shared" si="29"/>
        <v>0</v>
      </c>
      <c r="J43" s="29">
        <f t="shared" si="29"/>
        <v>0</v>
      </c>
      <c r="K43" s="29">
        <f t="shared" si="29"/>
        <v>0</v>
      </c>
      <c r="L43" s="29">
        <f t="shared" si="29"/>
        <v>0</v>
      </c>
      <c r="M43" s="29">
        <f t="shared" si="29"/>
        <v>0</v>
      </c>
      <c r="N43" s="29">
        <f t="shared" si="29"/>
        <v>0</v>
      </c>
      <c r="O43" s="29">
        <f t="shared" si="29"/>
        <v>0</v>
      </c>
      <c r="P43" s="29">
        <f t="shared" si="29"/>
        <v>0</v>
      </c>
      <c r="Q43" s="29">
        <f t="shared" si="29"/>
        <v>0</v>
      </c>
      <c r="R43" s="29">
        <f t="shared" si="29"/>
        <v>0</v>
      </c>
      <c r="S43" s="29">
        <f t="shared" si="29"/>
        <v>0</v>
      </c>
      <c r="T43" s="29">
        <f t="shared" si="29"/>
        <v>0</v>
      </c>
      <c r="U43" s="29">
        <f t="shared" si="29"/>
        <v>0</v>
      </c>
      <c r="V43" s="29">
        <f t="shared" si="29"/>
        <v>0</v>
      </c>
      <c r="W43" s="29">
        <f t="shared" si="29"/>
        <v>0</v>
      </c>
      <c r="X43" s="29">
        <f t="shared" si="29"/>
        <v>0</v>
      </c>
      <c r="Y43" s="29">
        <f t="shared" si="29"/>
        <v>0</v>
      </c>
      <c r="Z43" s="29">
        <f t="shared" si="29"/>
        <v>0</v>
      </c>
      <c r="AA43" s="29">
        <f t="shared" si="29"/>
        <v>0</v>
      </c>
      <c r="AB43" s="29">
        <f t="shared" si="29"/>
        <v>0</v>
      </c>
      <c r="AC43" s="29">
        <f t="shared" si="29"/>
        <v>0</v>
      </c>
      <c r="AD43" s="29">
        <f t="shared" si="29"/>
        <v>0</v>
      </c>
      <c r="AE43" s="29">
        <f t="shared" si="29"/>
        <v>0</v>
      </c>
      <c r="AF43" s="29">
        <f t="shared" si="29"/>
        <v>0</v>
      </c>
      <c r="AG43" s="29">
        <f t="shared" si="29"/>
        <v>0</v>
      </c>
      <c r="AH43" s="29">
        <f t="shared" si="29"/>
        <v>0</v>
      </c>
      <c r="AI43" s="29">
        <f t="shared" si="29"/>
        <v>0</v>
      </c>
      <c r="AJ43" s="29">
        <f t="shared" si="29"/>
        <v>0</v>
      </c>
      <c r="AK43" s="29">
        <f t="shared" si="29"/>
        <v>0</v>
      </c>
    </row>
    <row r="44" spans="1:37" ht="14.25" customHeight="1" thickTop="1" x14ac:dyDescent="0.2">
      <c r="A44" s="23" t="s">
        <v>28</v>
      </c>
      <c r="B44" s="25">
        <f t="shared" ref="B44:I44" si="30">IFERROR(B43/B7,0)</f>
        <v>0</v>
      </c>
      <c r="C44" s="25">
        <f t="shared" si="30"/>
        <v>0</v>
      </c>
      <c r="D44" s="25">
        <f t="shared" si="30"/>
        <v>0</v>
      </c>
      <c r="E44" s="25">
        <f t="shared" si="30"/>
        <v>0</v>
      </c>
      <c r="F44" s="25">
        <f t="shared" si="30"/>
        <v>0</v>
      </c>
      <c r="G44" s="25">
        <f t="shared" si="30"/>
        <v>0</v>
      </c>
      <c r="H44" s="25">
        <f t="shared" si="30"/>
        <v>0</v>
      </c>
      <c r="I44" s="25">
        <f t="shared" si="30"/>
        <v>0</v>
      </c>
      <c r="J44" s="25">
        <f>IFERROR(J43/J7,0)</f>
        <v>0</v>
      </c>
      <c r="K44" s="25">
        <f t="shared" ref="K44:AK44" si="31">IFERROR(K43/K7,0)</f>
        <v>0</v>
      </c>
      <c r="L44" s="25">
        <f t="shared" si="31"/>
        <v>0</v>
      </c>
      <c r="M44" s="25">
        <f t="shared" si="31"/>
        <v>0</v>
      </c>
      <c r="N44" s="25">
        <f t="shared" si="31"/>
        <v>0</v>
      </c>
      <c r="O44" s="25">
        <f t="shared" si="31"/>
        <v>0</v>
      </c>
      <c r="P44" s="25">
        <f t="shared" si="31"/>
        <v>0</v>
      </c>
      <c r="Q44" s="25">
        <f t="shared" si="31"/>
        <v>0</v>
      </c>
      <c r="R44" s="25">
        <f t="shared" si="31"/>
        <v>0</v>
      </c>
      <c r="S44" s="25">
        <f t="shared" si="31"/>
        <v>0</v>
      </c>
      <c r="T44" s="25">
        <f t="shared" si="31"/>
        <v>0</v>
      </c>
      <c r="U44" s="25">
        <f t="shared" si="31"/>
        <v>0</v>
      </c>
      <c r="V44" s="25">
        <f t="shared" si="31"/>
        <v>0</v>
      </c>
      <c r="W44" s="25">
        <f t="shared" si="31"/>
        <v>0</v>
      </c>
      <c r="X44" s="25">
        <f t="shared" si="31"/>
        <v>0</v>
      </c>
      <c r="Y44" s="25">
        <f t="shared" si="31"/>
        <v>0</v>
      </c>
      <c r="Z44" s="25">
        <f t="shared" si="31"/>
        <v>0</v>
      </c>
      <c r="AA44" s="25">
        <f t="shared" si="31"/>
        <v>0</v>
      </c>
      <c r="AB44" s="25">
        <f t="shared" si="31"/>
        <v>0</v>
      </c>
      <c r="AC44" s="25">
        <f t="shared" si="31"/>
        <v>0</v>
      </c>
      <c r="AD44" s="25">
        <f t="shared" si="31"/>
        <v>0</v>
      </c>
      <c r="AE44" s="25">
        <f t="shared" si="31"/>
        <v>0</v>
      </c>
      <c r="AF44" s="25">
        <f t="shared" si="31"/>
        <v>0</v>
      </c>
      <c r="AG44" s="25">
        <f t="shared" si="31"/>
        <v>0</v>
      </c>
      <c r="AH44" s="25">
        <f t="shared" si="31"/>
        <v>0</v>
      </c>
      <c r="AI44" s="25">
        <f t="shared" si="31"/>
        <v>0</v>
      </c>
      <c r="AJ44" s="25">
        <f t="shared" si="31"/>
        <v>0</v>
      </c>
      <c r="AK44" s="25">
        <f t="shared" si="31"/>
        <v>0</v>
      </c>
    </row>
    <row r="45" spans="1:37" s="9" customFormat="1" ht="13.5" customHeight="1" x14ac:dyDescent="0.2">
      <c r="A45" s="30" t="s">
        <v>29</v>
      </c>
      <c r="M45" s="9">
        <f>SUM(B43:M43)</f>
        <v>0</v>
      </c>
      <c r="N45" s="9">
        <f t="shared" ref="N45:AK45" si="32">SUM(C43:N43)</f>
        <v>0</v>
      </c>
      <c r="O45" s="9">
        <f t="shared" si="32"/>
        <v>0</v>
      </c>
      <c r="P45" s="9">
        <f t="shared" si="32"/>
        <v>0</v>
      </c>
      <c r="Q45" s="9">
        <f t="shared" si="32"/>
        <v>0</v>
      </c>
      <c r="R45" s="9">
        <f t="shared" si="32"/>
        <v>0</v>
      </c>
      <c r="S45" s="9">
        <f t="shared" si="32"/>
        <v>0</v>
      </c>
      <c r="T45" s="9">
        <f t="shared" si="32"/>
        <v>0</v>
      </c>
      <c r="U45" s="9">
        <f t="shared" si="32"/>
        <v>0</v>
      </c>
      <c r="V45" s="9">
        <f t="shared" si="32"/>
        <v>0</v>
      </c>
      <c r="W45" s="9">
        <f t="shared" si="32"/>
        <v>0</v>
      </c>
      <c r="X45" s="9">
        <f t="shared" si="32"/>
        <v>0</v>
      </c>
      <c r="Y45" s="9">
        <f t="shared" si="32"/>
        <v>0</v>
      </c>
      <c r="Z45" s="9">
        <f t="shared" si="32"/>
        <v>0</v>
      </c>
      <c r="AA45" s="9">
        <f t="shared" si="32"/>
        <v>0</v>
      </c>
      <c r="AB45" s="9">
        <f t="shared" si="32"/>
        <v>0</v>
      </c>
      <c r="AC45" s="9">
        <f t="shared" si="32"/>
        <v>0</v>
      </c>
      <c r="AD45" s="9">
        <f t="shared" si="32"/>
        <v>0</v>
      </c>
      <c r="AE45" s="9">
        <f t="shared" si="32"/>
        <v>0</v>
      </c>
      <c r="AF45" s="9">
        <f t="shared" si="32"/>
        <v>0</v>
      </c>
      <c r="AG45" s="9">
        <f t="shared" si="32"/>
        <v>0</v>
      </c>
      <c r="AH45" s="9">
        <f t="shared" si="32"/>
        <v>0</v>
      </c>
      <c r="AI45" s="9">
        <f t="shared" si="32"/>
        <v>0</v>
      </c>
      <c r="AJ45" s="9">
        <f t="shared" si="32"/>
        <v>0</v>
      </c>
      <c r="AK45" s="9">
        <f t="shared" si="32"/>
        <v>0</v>
      </c>
    </row>
    <row r="47" spans="1:37" x14ac:dyDescent="0.2">
      <c r="A47" s="31" t="s">
        <v>30</v>
      </c>
      <c r="B47" s="32">
        <f t="shared" ref="B47" si="33">IFERROR(B23/B7,0)</f>
        <v>0</v>
      </c>
      <c r="C47" s="32">
        <f t="shared" ref="C47:O47" si="34">IFERROR(C23/C7,0)</f>
        <v>0</v>
      </c>
      <c r="D47" s="32">
        <f t="shared" si="34"/>
        <v>0</v>
      </c>
      <c r="E47" s="32">
        <f t="shared" si="34"/>
        <v>0</v>
      </c>
      <c r="F47" s="32">
        <f t="shared" si="34"/>
        <v>0</v>
      </c>
      <c r="G47" s="32">
        <f t="shared" si="34"/>
        <v>0</v>
      </c>
      <c r="H47" s="32">
        <f t="shared" si="34"/>
        <v>0</v>
      </c>
      <c r="I47" s="32">
        <f t="shared" si="34"/>
        <v>0</v>
      </c>
      <c r="J47" s="32">
        <f t="shared" si="34"/>
        <v>0</v>
      </c>
      <c r="K47" s="32">
        <f t="shared" si="34"/>
        <v>0</v>
      </c>
      <c r="L47" s="32">
        <f t="shared" si="34"/>
        <v>0</v>
      </c>
      <c r="M47" s="32">
        <f t="shared" si="34"/>
        <v>0</v>
      </c>
      <c r="N47" s="32">
        <f t="shared" si="34"/>
        <v>0</v>
      </c>
      <c r="O47" s="32">
        <f t="shared" si="34"/>
        <v>0</v>
      </c>
      <c r="P47" s="32">
        <f>IFERROR(P23/P7,0)</f>
        <v>0</v>
      </c>
      <c r="Q47" s="32">
        <f t="shared" ref="Q47:AK47" si="35">IFERROR(Q23/Q7,0)</f>
        <v>0</v>
      </c>
      <c r="R47" s="32">
        <f t="shared" si="35"/>
        <v>0</v>
      </c>
      <c r="S47" s="32">
        <f t="shared" si="35"/>
        <v>0</v>
      </c>
      <c r="T47" s="32">
        <f t="shared" si="35"/>
        <v>0</v>
      </c>
      <c r="U47" s="32">
        <f t="shared" si="35"/>
        <v>0</v>
      </c>
      <c r="V47" s="32">
        <f t="shared" si="35"/>
        <v>0</v>
      </c>
      <c r="W47" s="32">
        <f t="shared" si="35"/>
        <v>0</v>
      </c>
      <c r="X47" s="32">
        <f t="shared" si="35"/>
        <v>0</v>
      </c>
      <c r="Y47" s="32">
        <f t="shared" si="35"/>
        <v>0</v>
      </c>
      <c r="Z47" s="32">
        <f t="shared" si="35"/>
        <v>0</v>
      </c>
      <c r="AA47" s="32">
        <f t="shared" si="35"/>
        <v>0</v>
      </c>
      <c r="AB47" s="32">
        <f t="shared" si="35"/>
        <v>0</v>
      </c>
      <c r="AC47" s="32">
        <f t="shared" si="35"/>
        <v>0</v>
      </c>
      <c r="AD47" s="32">
        <f t="shared" si="35"/>
        <v>0</v>
      </c>
      <c r="AE47" s="32">
        <f t="shared" si="35"/>
        <v>0</v>
      </c>
      <c r="AF47" s="32">
        <f t="shared" si="35"/>
        <v>0</v>
      </c>
      <c r="AG47" s="32">
        <f t="shared" si="35"/>
        <v>0</v>
      </c>
      <c r="AH47" s="32">
        <f t="shared" si="35"/>
        <v>0</v>
      </c>
      <c r="AI47" s="32">
        <f t="shared" si="35"/>
        <v>0</v>
      </c>
      <c r="AJ47" s="32">
        <f t="shared" si="35"/>
        <v>0</v>
      </c>
      <c r="AK47" s="32">
        <f t="shared" si="35"/>
        <v>0</v>
      </c>
    </row>
    <row r="48" spans="1:37" x14ac:dyDescent="0.2">
      <c r="A48" s="33" t="s">
        <v>31</v>
      </c>
      <c r="B48" s="13">
        <f>IFERROR(B25/(B24+B14),0)</f>
        <v>0</v>
      </c>
      <c r="C48" s="13">
        <f t="shared" ref="C48:O48" si="36">IFERROR(C25/(C24+C14),0)</f>
        <v>0</v>
      </c>
      <c r="D48" s="13">
        <f t="shared" si="36"/>
        <v>0</v>
      </c>
      <c r="E48" s="13">
        <f t="shared" si="36"/>
        <v>0</v>
      </c>
      <c r="F48" s="13">
        <f t="shared" si="36"/>
        <v>0</v>
      </c>
      <c r="G48" s="13">
        <f t="shared" si="36"/>
        <v>0</v>
      </c>
      <c r="H48" s="13">
        <f t="shared" si="36"/>
        <v>0</v>
      </c>
      <c r="I48" s="13">
        <f t="shared" si="36"/>
        <v>0</v>
      </c>
      <c r="J48" s="13">
        <f t="shared" si="36"/>
        <v>0</v>
      </c>
      <c r="K48" s="13">
        <f t="shared" si="36"/>
        <v>0</v>
      </c>
      <c r="L48" s="13">
        <f t="shared" si="36"/>
        <v>0</v>
      </c>
      <c r="M48" s="13">
        <f t="shared" si="36"/>
        <v>0</v>
      </c>
      <c r="N48" s="13">
        <f t="shared" si="36"/>
        <v>0</v>
      </c>
      <c r="O48" s="13">
        <f t="shared" si="36"/>
        <v>0</v>
      </c>
      <c r="P48" s="34">
        <v>0.15</v>
      </c>
      <c r="Q48" s="34">
        <v>0.15</v>
      </c>
      <c r="R48" s="34">
        <v>0.15</v>
      </c>
      <c r="S48" s="34">
        <v>0.15</v>
      </c>
      <c r="T48" s="34">
        <v>0.15</v>
      </c>
      <c r="U48" s="34">
        <v>0.15</v>
      </c>
      <c r="V48" s="34">
        <v>0.15</v>
      </c>
      <c r="W48" s="34">
        <v>0.15</v>
      </c>
      <c r="X48" s="34">
        <v>0.15</v>
      </c>
      <c r="Y48" s="34">
        <v>0.15</v>
      </c>
      <c r="Z48" s="34">
        <v>0.15</v>
      </c>
      <c r="AA48" s="34">
        <v>0.15</v>
      </c>
      <c r="AB48" s="34">
        <v>0.15</v>
      </c>
      <c r="AC48" s="34">
        <v>0.15</v>
      </c>
      <c r="AD48" s="34">
        <v>0.15</v>
      </c>
      <c r="AE48" s="34">
        <v>0.15</v>
      </c>
      <c r="AF48" s="34">
        <v>0.15</v>
      </c>
      <c r="AG48" s="34">
        <v>0.15</v>
      </c>
      <c r="AH48" s="34">
        <v>0.15</v>
      </c>
      <c r="AI48" s="34">
        <v>0.15</v>
      </c>
      <c r="AJ48" s="34">
        <v>0.15</v>
      </c>
      <c r="AK48" s="34">
        <v>0.15</v>
      </c>
    </row>
    <row r="49" spans="1:37" x14ac:dyDescent="0.2">
      <c r="A49" s="31" t="s">
        <v>32</v>
      </c>
      <c r="B49" s="13">
        <f t="shared" ref="B49:AK49" si="37">IFERROR(B26/B11,0)</f>
        <v>0</v>
      </c>
      <c r="C49" s="13">
        <f t="shared" ref="C49:O49" si="38">IFERROR(C26/C11,0)</f>
        <v>0</v>
      </c>
      <c r="D49" s="13">
        <f t="shared" si="38"/>
        <v>0</v>
      </c>
      <c r="E49" s="13">
        <f t="shared" si="38"/>
        <v>0</v>
      </c>
      <c r="F49" s="13">
        <f t="shared" si="38"/>
        <v>0</v>
      </c>
      <c r="G49" s="13">
        <f t="shared" si="38"/>
        <v>0</v>
      </c>
      <c r="H49" s="13">
        <f t="shared" si="38"/>
        <v>0</v>
      </c>
      <c r="I49" s="13">
        <f t="shared" si="38"/>
        <v>0</v>
      </c>
      <c r="J49" s="13">
        <f t="shared" si="38"/>
        <v>0</v>
      </c>
      <c r="K49" s="13">
        <f t="shared" si="38"/>
        <v>0</v>
      </c>
      <c r="L49" s="13">
        <f t="shared" si="38"/>
        <v>0</v>
      </c>
      <c r="M49" s="13">
        <f t="shared" si="38"/>
        <v>0</v>
      </c>
      <c r="N49" s="13">
        <f t="shared" si="38"/>
        <v>0</v>
      </c>
      <c r="O49" s="13">
        <f t="shared" si="38"/>
        <v>0</v>
      </c>
      <c r="P49" s="13">
        <f t="shared" si="37"/>
        <v>0</v>
      </c>
      <c r="Q49" s="13">
        <f t="shared" si="37"/>
        <v>0</v>
      </c>
      <c r="R49" s="13">
        <f t="shared" si="37"/>
        <v>0</v>
      </c>
      <c r="S49" s="13">
        <f t="shared" si="37"/>
        <v>0</v>
      </c>
      <c r="T49" s="13">
        <f t="shared" si="37"/>
        <v>0</v>
      </c>
      <c r="U49" s="13">
        <f t="shared" si="37"/>
        <v>0</v>
      </c>
      <c r="V49" s="13">
        <f t="shared" si="37"/>
        <v>0</v>
      </c>
      <c r="W49" s="13">
        <f t="shared" si="37"/>
        <v>0</v>
      </c>
      <c r="X49" s="13">
        <f t="shared" si="37"/>
        <v>0</v>
      </c>
      <c r="Y49" s="13">
        <f t="shared" si="37"/>
        <v>0</v>
      </c>
      <c r="Z49" s="13">
        <f t="shared" si="37"/>
        <v>0</v>
      </c>
      <c r="AA49" s="13">
        <f t="shared" si="37"/>
        <v>0</v>
      </c>
      <c r="AB49" s="13">
        <f t="shared" si="37"/>
        <v>0</v>
      </c>
      <c r="AC49" s="13">
        <f t="shared" si="37"/>
        <v>0</v>
      </c>
      <c r="AD49" s="13">
        <f t="shared" si="37"/>
        <v>0</v>
      </c>
      <c r="AE49" s="13">
        <f t="shared" si="37"/>
        <v>0</v>
      </c>
      <c r="AF49" s="13">
        <f t="shared" si="37"/>
        <v>0</v>
      </c>
      <c r="AG49" s="13">
        <f t="shared" si="37"/>
        <v>0</v>
      </c>
      <c r="AH49" s="13">
        <f t="shared" si="37"/>
        <v>0</v>
      </c>
      <c r="AI49" s="13">
        <f t="shared" si="37"/>
        <v>0</v>
      </c>
      <c r="AJ49" s="13">
        <f t="shared" si="37"/>
        <v>0</v>
      </c>
      <c r="AK49" s="13">
        <f t="shared" si="37"/>
        <v>0</v>
      </c>
    </row>
    <row r="52" spans="1:37" x14ac:dyDescent="0.2">
      <c r="A52" s="38" t="s">
        <v>72</v>
      </c>
    </row>
    <row r="53" spans="1:37" x14ac:dyDescent="0.2">
      <c r="A53" s="38" t="s">
        <v>86</v>
      </c>
    </row>
    <row r="54" spans="1:37" s="44" customFormat="1" x14ac:dyDescent="0.2">
      <c r="A54" s="44" t="s">
        <v>87</v>
      </c>
      <c r="B54" s="50">
        <f t="shared" ref="B54:O54" si="39">IFERROR(B63/(B7/30),0)</f>
        <v>0</v>
      </c>
      <c r="C54" s="50">
        <f t="shared" si="39"/>
        <v>0</v>
      </c>
      <c r="D54" s="50">
        <f t="shared" si="39"/>
        <v>0</v>
      </c>
      <c r="E54" s="50">
        <f t="shared" si="39"/>
        <v>0</v>
      </c>
      <c r="F54" s="50">
        <f t="shared" si="39"/>
        <v>0</v>
      </c>
      <c r="G54" s="50">
        <f t="shared" si="39"/>
        <v>0</v>
      </c>
      <c r="H54" s="50">
        <f t="shared" si="39"/>
        <v>0</v>
      </c>
      <c r="I54" s="50">
        <f t="shared" si="39"/>
        <v>0</v>
      </c>
      <c r="J54" s="50">
        <f t="shared" si="39"/>
        <v>0</v>
      </c>
      <c r="K54" s="50">
        <f t="shared" si="39"/>
        <v>0</v>
      </c>
      <c r="L54" s="50">
        <f t="shared" si="39"/>
        <v>0</v>
      </c>
      <c r="M54" s="50">
        <f t="shared" si="39"/>
        <v>0</v>
      </c>
      <c r="N54" s="50">
        <f t="shared" si="39"/>
        <v>0</v>
      </c>
      <c r="O54" s="50">
        <f>IFERROR(O63/(O7/30),0)</f>
        <v>0</v>
      </c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</row>
    <row r="55" spans="1:37" s="44" customFormat="1" x14ac:dyDescent="0.2">
      <c r="A55" s="44" t="s">
        <v>88</v>
      </c>
      <c r="B55" s="50">
        <f t="shared" ref="B55:O55" si="40">IFERROR(B64/(B9/30),0)</f>
        <v>0</v>
      </c>
      <c r="C55" s="50">
        <f t="shared" si="40"/>
        <v>0</v>
      </c>
      <c r="D55" s="50">
        <f t="shared" si="40"/>
        <v>0</v>
      </c>
      <c r="E55" s="50">
        <f t="shared" si="40"/>
        <v>0</v>
      </c>
      <c r="F55" s="50">
        <f t="shared" si="40"/>
        <v>0</v>
      </c>
      <c r="G55" s="50">
        <f t="shared" si="40"/>
        <v>0</v>
      </c>
      <c r="H55" s="50">
        <f t="shared" si="40"/>
        <v>0</v>
      </c>
      <c r="I55" s="50">
        <f t="shared" si="40"/>
        <v>0</v>
      </c>
      <c r="J55" s="50">
        <f t="shared" si="40"/>
        <v>0</v>
      </c>
      <c r="K55" s="50">
        <f t="shared" si="40"/>
        <v>0</v>
      </c>
      <c r="L55" s="50">
        <f t="shared" si="40"/>
        <v>0</v>
      </c>
      <c r="M55" s="50">
        <f t="shared" si="40"/>
        <v>0</v>
      </c>
      <c r="N55" s="50">
        <f t="shared" si="40"/>
        <v>0</v>
      </c>
      <c r="O55" s="50">
        <f>IFERROR(O64/(O9/30),0)</f>
        <v>0</v>
      </c>
      <c r="P55" s="50">
        <f t="shared" ref="P55:AK55" si="41">IFERROR(P64/(P9/30),0)</f>
        <v>0</v>
      </c>
      <c r="Q55" s="50">
        <f t="shared" si="41"/>
        <v>0</v>
      </c>
      <c r="R55" s="50">
        <f t="shared" si="41"/>
        <v>0</v>
      </c>
      <c r="S55" s="50">
        <f t="shared" si="41"/>
        <v>0</v>
      </c>
      <c r="T55" s="50">
        <f t="shared" si="41"/>
        <v>0</v>
      </c>
      <c r="U55" s="50">
        <f t="shared" si="41"/>
        <v>0</v>
      </c>
      <c r="V55" s="50">
        <f t="shared" si="41"/>
        <v>0</v>
      </c>
      <c r="W55" s="50">
        <f t="shared" si="41"/>
        <v>0</v>
      </c>
      <c r="X55" s="50">
        <f t="shared" si="41"/>
        <v>0</v>
      </c>
      <c r="Y55" s="50">
        <f t="shared" si="41"/>
        <v>0</v>
      </c>
      <c r="Z55" s="50">
        <f t="shared" si="41"/>
        <v>0</v>
      </c>
      <c r="AA55" s="50">
        <f t="shared" si="41"/>
        <v>0</v>
      </c>
      <c r="AB55" s="50">
        <f t="shared" si="41"/>
        <v>0</v>
      </c>
      <c r="AC55" s="50">
        <f t="shared" si="41"/>
        <v>0</v>
      </c>
      <c r="AD55" s="50">
        <f t="shared" si="41"/>
        <v>0</v>
      </c>
      <c r="AE55" s="50">
        <f t="shared" si="41"/>
        <v>0</v>
      </c>
      <c r="AF55" s="50">
        <f t="shared" si="41"/>
        <v>0</v>
      </c>
      <c r="AG55" s="50">
        <f t="shared" si="41"/>
        <v>0</v>
      </c>
      <c r="AH55" s="50">
        <f t="shared" si="41"/>
        <v>0</v>
      </c>
      <c r="AI55" s="50">
        <f t="shared" si="41"/>
        <v>0</v>
      </c>
      <c r="AJ55" s="50">
        <f t="shared" si="41"/>
        <v>0</v>
      </c>
      <c r="AK55" s="50">
        <f t="shared" si="41"/>
        <v>0</v>
      </c>
    </row>
    <row r="56" spans="1:37" s="44" customFormat="1" x14ac:dyDescent="0.2">
      <c r="A56" s="44" t="s">
        <v>89</v>
      </c>
      <c r="B56" s="50">
        <f t="shared" ref="B56:O56" si="42">IFERROR(-B66/(B9/30),0)</f>
        <v>0</v>
      </c>
      <c r="C56" s="50">
        <f t="shared" si="42"/>
        <v>0</v>
      </c>
      <c r="D56" s="50">
        <f t="shared" si="42"/>
        <v>0</v>
      </c>
      <c r="E56" s="50">
        <f t="shared" si="42"/>
        <v>0</v>
      </c>
      <c r="F56" s="50">
        <f t="shared" si="42"/>
        <v>0</v>
      </c>
      <c r="G56" s="50">
        <f t="shared" si="42"/>
        <v>0</v>
      </c>
      <c r="H56" s="50">
        <f t="shared" si="42"/>
        <v>0</v>
      </c>
      <c r="I56" s="50">
        <f t="shared" si="42"/>
        <v>0</v>
      </c>
      <c r="J56" s="50">
        <f t="shared" si="42"/>
        <v>0</v>
      </c>
      <c r="K56" s="50">
        <f t="shared" si="42"/>
        <v>0</v>
      </c>
      <c r="L56" s="50">
        <f t="shared" si="42"/>
        <v>0</v>
      </c>
      <c r="M56" s="50">
        <f t="shared" si="42"/>
        <v>0</v>
      </c>
      <c r="N56" s="50">
        <f t="shared" si="42"/>
        <v>0</v>
      </c>
      <c r="O56" s="50">
        <f>IFERROR(-O66/(O9/30),0)</f>
        <v>0</v>
      </c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</row>
    <row r="57" spans="1:37" s="44" customFormat="1" x14ac:dyDescent="0.2">
      <c r="A57" s="44" t="s">
        <v>90</v>
      </c>
      <c r="B57" s="50">
        <f t="shared" ref="B57:O57" si="43">IFERROR(-B67/(B7/30),0)</f>
        <v>0</v>
      </c>
      <c r="C57" s="50">
        <f t="shared" si="43"/>
        <v>0</v>
      </c>
      <c r="D57" s="50">
        <f t="shared" si="43"/>
        <v>0</v>
      </c>
      <c r="E57" s="50">
        <f t="shared" si="43"/>
        <v>0</v>
      </c>
      <c r="F57" s="50">
        <f t="shared" si="43"/>
        <v>0</v>
      </c>
      <c r="G57" s="50">
        <f t="shared" si="43"/>
        <v>0</v>
      </c>
      <c r="H57" s="50">
        <f t="shared" si="43"/>
        <v>0</v>
      </c>
      <c r="I57" s="50">
        <f t="shared" si="43"/>
        <v>0</v>
      </c>
      <c r="J57" s="50">
        <f t="shared" si="43"/>
        <v>0</v>
      </c>
      <c r="K57" s="50">
        <f t="shared" si="43"/>
        <v>0</v>
      </c>
      <c r="L57" s="50">
        <f t="shared" si="43"/>
        <v>0</v>
      </c>
      <c r="M57" s="50">
        <f t="shared" si="43"/>
        <v>0</v>
      </c>
      <c r="N57" s="50">
        <f t="shared" si="43"/>
        <v>0</v>
      </c>
      <c r="O57" s="50">
        <f>IFERROR(-O67/(O7/30),0)</f>
        <v>0</v>
      </c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</row>
    <row r="58" spans="1:37" x14ac:dyDescent="0.2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</row>
    <row r="59" spans="1:37" x14ac:dyDescent="0.2">
      <c r="A59" s="51" t="s">
        <v>96</v>
      </c>
      <c r="B59" s="52">
        <f t="shared" ref="B59:O59" si="44">IFERROR(B62/(B7*12),0)</f>
        <v>0</v>
      </c>
      <c r="C59" s="52">
        <f t="shared" si="44"/>
        <v>0</v>
      </c>
      <c r="D59" s="52">
        <f t="shared" si="44"/>
        <v>0</v>
      </c>
      <c r="E59" s="52">
        <f t="shared" si="44"/>
        <v>0</v>
      </c>
      <c r="F59" s="52">
        <f t="shared" si="44"/>
        <v>0</v>
      </c>
      <c r="G59" s="52">
        <f t="shared" si="44"/>
        <v>0</v>
      </c>
      <c r="H59" s="52">
        <f t="shared" si="44"/>
        <v>0</v>
      </c>
      <c r="I59" s="52">
        <f t="shared" si="44"/>
        <v>0</v>
      </c>
      <c r="J59" s="52">
        <f t="shared" si="44"/>
        <v>0</v>
      </c>
      <c r="K59" s="52">
        <f t="shared" si="44"/>
        <v>0</v>
      </c>
      <c r="L59" s="52">
        <f t="shared" si="44"/>
        <v>0</v>
      </c>
      <c r="M59" s="52">
        <f t="shared" si="44"/>
        <v>0</v>
      </c>
      <c r="N59" s="52">
        <f t="shared" si="44"/>
        <v>0</v>
      </c>
      <c r="O59" s="52">
        <f>IFERROR(O62/(O7*12),0)</f>
        <v>0</v>
      </c>
      <c r="P59" s="52">
        <f t="shared" ref="P59:AK59" si="45">IFERROR(P62/(P7*12),0)</f>
        <v>0</v>
      </c>
      <c r="Q59" s="52">
        <f t="shared" si="45"/>
        <v>0</v>
      </c>
      <c r="R59" s="52">
        <f t="shared" si="45"/>
        <v>0</v>
      </c>
      <c r="S59" s="52">
        <f t="shared" si="45"/>
        <v>0</v>
      </c>
      <c r="T59" s="52">
        <f t="shared" si="45"/>
        <v>0</v>
      </c>
      <c r="U59" s="52">
        <f t="shared" si="45"/>
        <v>0</v>
      </c>
      <c r="V59" s="52">
        <f t="shared" si="45"/>
        <v>0</v>
      </c>
      <c r="W59" s="52">
        <f t="shared" si="45"/>
        <v>0</v>
      </c>
      <c r="X59" s="52">
        <f t="shared" si="45"/>
        <v>0</v>
      </c>
      <c r="Y59" s="52">
        <f t="shared" si="45"/>
        <v>0</v>
      </c>
      <c r="Z59" s="52">
        <f t="shared" si="45"/>
        <v>0</v>
      </c>
      <c r="AA59" s="52">
        <f t="shared" si="45"/>
        <v>0</v>
      </c>
      <c r="AB59" s="52">
        <f t="shared" si="45"/>
        <v>0</v>
      </c>
      <c r="AC59" s="52">
        <f t="shared" si="45"/>
        <v>0</v>
      </c>
      <c r="AD59" s="52">
        <f t="shared" si="45"/>
        <v>0</v>
      </c>
      <c r="AE59" s="52">
        <f t="shared" si="45"/>
        <v>0</v>
      </c>
      <c r="AF59" s="52">
        <f t="shared" si="45"/>
        <v>0</v>
      </c>
      <c r="AG59" s="52">
        <f t="shared" si="45"/>
        <v>0</v>
      </c>
      <c r="AH59" s="52">
        <f t="shared" si="45"/>
        <v>0</v>
      </c>
      <c r="AI59" s="52">
        <f t="shared" si="45"/>
        <v>0</v>
      </c>
      <c r="AJ59" s="52">
        <f t="shared" si="45"/>
        <v>0</v>
      </c>
      <c r="AK59" s="52">
        <f t="shared" si="45"/>
        <v>0</v>
      </c>
    </row>
    <row r="60" spans="1:37" x14ac:dyDescent="0.2">
      <c r="A60" s="51" t="s">
        <v>97</v>
      </c>
      <c r="B60" s="52"/>
      <c r="C60" s="53">
        <f t="shared" ref="C60:N60" si="46">-(C62-B62)</f>
        <v>0</v>
      </c>
      <c r="D60" s="53">
        <f t="shared" si="46"/>
        <v>0</v>
      </c>
      <c r="E60" s="53">
        <f t="shared" si="46"/>
        <v>0</v>
      </c>
      <c r="F60" s="53">
        <f t="shared" si="46"/>
        <v>0</v>
      </c>
      <c r="G60" s="53">
        <f t="shared" si="46"/>
        <v>0</v>
      </c>
      <c r="H60" s="53">
        <f t="shared" si="46"/>
        <v>0</v>
      </c>
      <c r="I60" s="53">
        <f t="shared" si="46"/>
        <v>0</v>
      </c>
      <c r="J60" s="53">
        <f t="shared" si="46"/>
        <v>0</v>
      </c>
      <c r="K60" s="53">
        <f t="shared" si="46"/>
        <v>0</v>
      </c>
      <c r="L60" s="53">
        <f t="shared" si="46"/>
        <v>0</v>
      </c>
      <c r="M60" s="53">
        <f t="shared" si="46"/>
        <v>0</v>
      </c>
      <c r="N60" s="53">
        <f t="shared" si="46"/>
        <v>0</v>
      </c>
      <c r="O60" s="53">
        <f>-(O62-N62)</f>
        <v>0</v>
      </c>
      <c r="P60" s="53">
        <f t="shared" ref="P60:AK60" si="47">-(P62-O62)</f>
        <v>0</v>
      </c>
      <c r="Q60" s="53">
        <f t="shared" si="47"/>
        <v>0</v>
      </c>
      <c r="R60" s="53">
        <f t="shared" si="47"/>
        <v>0</v>
      </c>
      <c r="S60" s="53">
        <f t="shared" si="47"/>
        <v>0</v>
      </c>
      <c r="T60" s="53">
        <f t="shared" si="47"/>
        <v>0</v>
      </c>
      <c r="U60" s="53">
        <f t="shared" si="47"/>
        <v>0</v>
      </c>
      <c r="V60" s="53">
        <f t="shared" si="47"/>
        <v>0</v>
      </c>
      <c r="W60" s="53">
        <f t="shared" si="47"/>
        <v>0</v>
      </c>
      <c r="X60" s="53">
        <f t="shared" si="47"/>
        <v>0</v>
      </c>
      <c r="Y60" s="53">
        <f t="shared" si="47"/>
        <v>0</v>
      </c>
      <c r="Z60" s="53">
        <f t="shared" si="47"/>
        <v>0</v>
      </c>
      <c r="AA60" s="53">
        <f t="shared" si="47"/>
        <v>0</v>
      </c>
      <c r="AB60" s="53">
        <f t="shared" si="47"/>
        <v>0</v>
      </c>
      <c r="AC60" s="53">
        <f t="shared" si="47"/>
        <v>0</v>
      </c>
      <c r="AD60" s="53">
        <f t="shared" si="47"/>
        <v>0</v>
      </c>
      <c r="AE60" s="53">
        <f t="shared" si="47"/>
        <v>0</v>
      </c>
      <c r="AF60" s="53">
        <f t="shared" si="47"/>
        <v>0</v>
      </c>
      <c r="AG60" s="53">
        <f t="shared" si="47"/>
        <v>0</v>
      </c>
      <c r="AH60" s="53">
        <f t="shared" si="47"/>
        <v>0</v>
      </c>
      <c r="AI60" s="53">
        <f t="shared" si="47"/>
        <v>0</v>
      </c>
      <c r="AJ60" s="53">
        <f t="shared" si="47"/>
        <v>0</v>
      </c>
      <c r="AK60" s="53">
        <f t="shared" si="47"/>
        <v>0</v>
      </c>
    </row>
    <row r="61" spans="1:37" x14ac:dyDescent="0.2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</row>
    <row r="62" spans="1:37" s="38" customFormat="1" x14ac:dyDescent="0.2">
      <c r="A62" s="38" t="s">
        <v>73</v>
      </c>
      <c r="B62" s="48">
        <f>SUM(B63:B68)</f>
        <v>0</v>
      </c>
      <c r="C62" s="48">
        <f t="shared" ref="C62:P62" si="48">SUM(C63:C68)</f>
        <v>0</v>
      </c>
      <c r="D62" s="48">
        <f t="shared" si="48"/>
        <v>0</v>
      </c>
      <c r="E62" s="48">
        <f t="shared" si="48"/>
        <v>0</v>
      </c>
      <c r="F62" s="48">
        <f t="shared" si="48"/>
        <v>0</v>
      </c>
      <c r="G62" s="48">
        <f t="shared" si="48"/>
        <v>0</v>
      </c>
      <c r="H62" s="48">
        <f t="shared" si="48"/>
        <v>0</v>
      </c>
      <c r="I62" s="48">
        <f t="shared" si="48"/>
        <v>0</v>
      </c>
      <c r="J62" s="48">
        <f t="shared" si="48"/>
        <v>0</v>
      </c>
      <c r="K62" s="48">
        <f t="shared" si="48"/>
        <v>0</v>
      </c>
      <c r="L62" s="48">
        <f t="shared" si="48"/>
        <v>0</v>
      </c>
      <c r="M62" s="48">
        <f t="shared" si="48"/>
        <v>0</v>
      </c>
      <c r="N62" s="48">
        <f t="shared" si="48"/>
        <v>0</v>
      </c>
      <c r="O62" s="48">
        <f t="shared" si="48"/>
        <v>0</v>
      </c>
      <c r="P62" s="40">
        <f t="shared" si="48"/>
        <v>0</v>
      </c>
      <c r="Q62" s="40">
        <f t="shared" ref="Q62:AK62" si="49">SUM(Q63:Q68)</f>
        <v>0</v>
      </c>
      <c r="R62" s="40">
        <f t="shared" si="49"/>
        <v>0</v>
      </c>
      <c r="S62" s="40">
        <f t="shared" si="49"/>
        <v>0</v>
      </c>
      <c r="T62" s="40">
        <f t="shared" si="49"/>
        <v>0</v>
      </c>
      <c r="U62" s="40">
        <f t="shared" si="49"/>
        <v>0</v>
      </c>
      <c r="V62" s="40">
        <f t="shared" si="49"/>
        <v>0</v>
      </c>
      <c r="W62" s="40">
        <f t="shared" si="49"/>
        <v>0</v>
      </c>
      <c r="X62" s="40">
        <f t="shared" si="49"/>
        <v>0</v>
      </c>
      <c r="Y62" s="40">
        <f t="shared" si="49"/>
        <v>0</v>
      </c>
      <c r="Z62" s="40">
        <f t="shared" si="49"/>
        <v>0</v>
      </c>
      <c r="AA62" s="40">
        <f t="shared" si="49"/>
        <v>0</v>
      </c>
      <c r="AB62" s="40">
        <f t="shared" si="49"/>
        <v>0</v>
      </c>
      <c r="AC62" s="40">
        <f t="shared" si="49"/>
        <v>0</v>
      </c>
      <c r="AD62" s="40">
        <f t="shared" si="49"/>
        <v>0</v>
      </c>
      <c r="AE62" s="40">
        <f t="shared" si="49"/>
        <v>0</v>
      </c>
      <c r="AF62" s="40">
        <f t="shared" si="49"/>
        <v>0</v>
      </c>
      <c r="AG62" s="40">
        <f t="shared" si="49"/>
        <v>0</v>
      </c>
      <c r="AH62" s="40">
        <f t="shared" si="49"/>
        <v>0</v>
      </c>
      <c r="AI62" s="40">
        <f t="shared" si="49"/>
        <v>0</v>
      </c>
      <c r="AJ62" s="40">
        <f t="shared" si="49"/>
        <v>0</v>
      </c>
      <c r="AK62" s="40">
        <f t="shared" si="49"/>
        <v>0</v>
      </c>
    </row>
    <row r="63" spans="1:37" s="9" customFormat="1" x14ac:dyDescent="0.2">
      <c r="A63" s="39" t="s">
        <v>74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9">
        <f>+P7/30*P54</f>
        <v>0</v>
      </c>
      <c r="Q63" s="9">
        <f t="shared" ref="Q63:AK63" si="50">+Q7/30*Q54</f>
        <v>0</v>
      </c>
      <c r="R63" s="9">
        <f t="shared" si="50"/>
        <v>0</v>
      </c>
      <c r="S63" s="9">
        <f t="shared" si="50"/>
        <v>0</v>
      </c>
      <c r="T63" s="9">
        <f t="shared" si="50"/>
        <v>0</v>
      </c>
      <c r="U63" s="9">
        <f t="shared" si="50"/>
        <v>0</v>
      </c>
      <c r="V63" s="9">
        <f t="shared" si="50"/>
        <v>0</v>
      </c>
      <c r="W63" s="9">
        <f t="shared" si="50"/>
        <v>0</v>
      </c>
      <c r="X63" s="9">
        <f t="shared" si="50"/>
        <v>0</v>
      </c>
      <c r="Y63" s="9">
        <f t="shared" si="50"/>
        <v>0</v>
      </c>
      <c r="Z63" s="9">
        <f t="shared" si="50"/>
        <v>0</v>
      </c>
      <c r="AA63" s="9">
        <f t="shared" si="50"/>
        <v>0</v>
      </c>
      <c r="AB63" s="9">
        <f t="shared" si="50"/>
        <v>0</v>
      </c>
      <c r="AC63" s="9">
        <f t="shared" si="50"/>
        <v>0</v>
      </c>
      <c r="AD63" s="9">
        <f t="shared" si="50"/>
        <v>0</v>
      </c>
      <c r="AE63" s="9">
        <f t="shared" si="50"/>
        <v>0</v>
      </c>
      <c r="AF63" s="9">
        <f t="shared" si="50"/>
        <v>0</v>
      </c>
      <c r="AG63" s="9">
        <f t="shared" si="50"/>
        <v>0</v>
      </c>
      <c r="AH63" s="9">
        <f t="shared" si="50"/>
        <v>0</v>
      </c>
      <c r="AI63" s="9">
        <f t="shared" si="50"/>
        <v>0</v>
      </c>
      <c r="AJ63" s="9">
        <f t="shared" si="50"/>
        <v>0</v>
      </c>
      <c r="AK63" s="9">
        <f t="shared" si="50"/>
        <v>0</v>
      </c>
    </row>
    <row r="64" spans="1:37" s="9" customFormat="1" x14ac:dyDescent="0.2">
      <c r="A64" s="39" t="s">
        <v>75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0</v>
      </c>
      <c r="AA64" s="21">
        <v>0</v>
      </c>
      <c r="AB64" s="21">
        <v>0</v>
      </c>
      <c r="AC64" s="21">
        <v>0</v>
      </c>
      <c r="AD64" s="21">
        <v>0</v>
      </c>
      <c r="AE64" s="21">
        <v>0</v>
      </c>
      <c r="AF64" s="21">
        <v>0</v>
      </c>
      <c r="AG64" s="21">
        <v>0</v>
      </c>
      <c r="AH64" s="21">
        <v>0</v>
      </c>
      <c r="AI64" s="21">
        <v>0</v>
      </c>
      <c r="AJ64" s="21">
        <v>0</v>
      </c>
      <c r="AK64" s="21">
        <v>0</v>
      </c>
    </row>
    <row r="65" spans="1:37" s="9" customFormat="1" x14ac:dyDescent="0.2">
      <c r="A65" s="39" t="s">
        <v>76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21">
        <v>0</v>
      </c>
      <c r="Q65" s="21">
        <f t="shared" ref="Q65:AK65" si="51">+P65</f>
        <v>0</v>
      </c>
      <c r="R65" s="21">
        <f t="shared" si="51"/>
        <v>0</v>
      </c>
      <c r="S65" s="21">
        <f t="shared" si="51"/>
        <v>0</v>
      </c>
      <c r="T65" s="21">
        <f t="shared" si="51"/>
        <v>0</v>
      </c>
      <c r="U65" s="21">
        <f t="shared" si="51"/>
        <v>0</v>
      </c>
      <c r="V65" s="21">
        <f t="shared" si="51"/>
        <v>0</v>
      </c>
      <c r="W65" s="21">
        <f t="shared" si="51"/>
        <v>0</v>
      </c>
      <c r="X65" s="21">
        <f t="shared" si="51"/>
        <v>0</v>
      </c>
      <c r="Y65" s="21">
        <f t="shared" si="51"/>
        <v>0</v>
      </c>
      <c r="Z65" s="21">
        <f t="shared" si="51"/>
        <v>0</v>
      </c>
      <c r="AA65" s="21">
        <f t="shared" si="51"/>
        <v>0</v>
      </c>
      <c r="AB65" s="21">
        <f t="shared" si="51"/>
        <v>0</v>
      </c>
      <c r="AC65" s="21">
        <f t="shared" si="51"/>
        <v>0</v>
      </c>
      <c r="AD65" s="21">
        <f t="shared" si="51"/>
        <v>0</v>
      </c>
      <c r="AE65" s="21">
        <f t="shared" si="51"/>
        <v>0</v>
      </c>
      <c r="AF65" s="21">
        <f t="shared" si="51"/>
        <v>0</v>
      </c>
      <c r="AG65" s="21">
        <f t="shared" si="51"/>
        <v>0</v>
      </c>
      <c r="AH65" s="21">
        <f t="shared" si="51"/>
        <v>0</v>
      </c>
      <c r="AI65" s="21">
        <f t="shared" si="51"/>
        <v>0</v>
      </c>
      <c r="AJ65" s="21">
        <f t="shared" si="51"/>
        <v>0</v>
      </c>
      <c r="AK65" s="21">
        <f t="shared" si="51"/>
        <v>0</v>
      </c>
    </row>
    <row r="66" spans="1:37" s="9" customFormat="1" x14ac:dyDescent="0.2">
      <c r="A66" s="39" t="s">
        <v>77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9">
        <f>-+P56*P9/30</f>
        <v>0</v>
      </c>
      <c r="Q66" s="9">
        <f t="shared" ref="Q66:AK66" si="52">-+Q56*Q9/30</f>
        <v>0</v>
      </c>
      <c r="R66" s="9">
        <f t="shared" si="52"/>
        <v>0</v>
      </c>
      <c r="S66" s="9">
        <f t="shared" si="52"/>
        <v>0</v>
      </c>
      <c r="T66" s="9">
        <f t="shared" si="52"/>
        <v>0</v>
      </c>
      <c r="U66" s="9">
        <f t="shared" si="52"/>
        <v>0</v>
      </c>
      <c r="V66" s="9">
        <f t="shared" si="52"/>
        <v>0</v>
      </c>
      <c r="W66" s="9">
        <f t="shared" si="52"/>
        <v>0</v>
      </c>
      <c r="X66" s="9">
        <f t="shared" si="52"/>
        <v>0</v>
      </c>
      <c r="Y66" s="9">
        <f t="shared" si="52"/>
        <v>0</v>
      </c>
      <c r="Z66" s="9">
        <f t="shared" si="52"/>
        <v>0</v>
      </c>
      <c r="AA66" s="9">
        <f t="shared" si="52"/>
        <v>0</v>
      </c>
      <c r="AB66" s="9">
        <f t="shared" si="52"/>
        <v>0</v>
      </c>
      <c r="AC66" s="9">
        <f t="shared" si="52"/>
        <v>0</v>
      </c>
      <c r="AD66" s="9">
        <f t="shared" si="52"/>
        <v>0</v>
      </c>
      <c r="AE66" s="9">
        <f t="shared" si="52"/>
        <v>0</v>
      </c>
      <c r="AF66" s="9">
        <f t="shared" si="52"/>
        <v>0</v>
      </c>
      <c r="AG66" s="9">
        <f t="shared" si="52"/>
        <v>0</v>
      </c>
      <c r="AH66" s="9">
        <f t="shared" si="52"/>
        <v>0</v>
      </c>
      <c r="AI66" s="9">
        <f t="shared" si="52"/>
        <v>0</v>
      </c>
      <c r="AJ66" s="9">
        <f t="shared" si="52"/>
        <v>0</v>
      </c>
      <c r="AK66" s="9">
        <f t="shared" si="52"/>
        <v>0</v>
      </c>
    </row>
    <row r="67" spans="1:37" s="9" customFormat="1" x14ac:dyDescent="0.2">
      <c r="A67" s="39" t="s">
        <v>78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9">
        <f>-+P57*P7/30</f>
        <v>0</v>
      </c>
      <c r="Q67" s="9">
        <f t="shared" ref="Q67:AK67" si="53">-+Q57*Q7/30</f>
        <v>0</v>
      </c>
      <c r="R67" s="9">
        <f t="shared" si="53"/>
        <v>0</v>
      </c>
      <c r="S67" s="9">
        <f t="shared" si="53"/>
        <v>0</v>
      </c>
      <c r="T67" s="9">
        <f t="shared" si="53"/>
        <v>0</v>
      </c>
      <c r="U67" s="9">
        <f t="shared" si="53"/>
        <v>0</v>
      </c>
      <c r="V67" s="9">
        <f t="shared" si="53"/>
        <v>0</v>
      </c>
      <c r="W67" s="9">
        <f t="shared" si="53"/>
        <v>0</v>
      </c>
      <c r="X67" s="9">
        <f t="shared" si="53"/>
        <v>0</v>
      </c>
      <c r="Y67" s="9">
        <f t="shared" si="53"/>
        <v>0</v>
      </c>
      <c r="Z67" s="9">
        <f t="shared" si="53"/>
        <v>0</v>
      </c>
      <c r="AA67" s="9">
        <f t="shared" si="53"/>
        <v>0</v>
      </c>
      <c r="AB67" s="9">
        <f t="shared" si="53"/>
        <v>0</v>
      </c>
      <c r="AC67" s="9">
        <f t="shared" si="53"/>
        <v>0</v>
      </c>
      <c r="AD67" s="9">
        <f t="shared" si="53"/>
        <v>0</v>
      </c>
      <c r="AE67" s="9">
        <f t="shared" si="53"/>
        <v>0</v>
      </c>
      <c r="AF67" s="9">
        <f t="shared" si="53"/>
        <v>0</v>
      </c>
      <c r="AG67" s="9">
        <f t="shared" si="53"/>
        <v>0</v>
      </c>
      <c r="AH67" s="9">
        <f t="shared" si="53"/>
        <v>0</v>
      </c>
      <c r="AI67" s="9">
        <f t="shared" si="53"/>
        <v>0</v>
      </c>
      <c r="AJ67" s="9">
        <f t="shared" si="53"/>
        <v>0</v>
      </c>
      <c r="AK67" s="9">
        <f t="shared" si="53"/>
        <v>0</v>
      </c>
    </row>
    <row r="68" spans="1:37" s="9" customFormat="1" x14ac:dyDescent="0.2">
      <c r="A68" s="39" t="s">
        <v>79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</row>
    <row r="69" spans="1:37" x14ac:dyDescent="0.2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27"/>
    </row>
    <row r="70" spans="1:37" s="38" customFormat="1" x14ac:dyDescent="0.2">
      <c r="A70" s="38" t="s">
        <v>80</v>
      </c>
      <c r="B70" s="48">
        <f>SUM(B71:B72)</f>
        <v>0</v>
      </c>
      <c r="C70" s="48">
        <f t="shared" ref="C70:P70" si="54">SUM(C71:C72)</f>
        <v>0</v>
      </c>
      <c r="D70" s="48">
        <f t="shared" si="54"/>
        <v>0</v>
      </c>
      <c r="E70" s="48">
        <f t="shared" si="54"/>
        <v>0</v>
      </c>
      <c r="F70" s="48">
        <f t="shared" si="54"/>
        <v>0</v>
      </c>
      <c r="G70" s="48">
        <f t="shared" si="54"/>
        <v>0</v>
      </c>
      <c r="H70" s="48">
        <f t="shared" si="54"/>
        <v>0</v>
      </c>
      <c r="I70" s="48">
        <f t="shared" si="54"/>
        <v>0</v>
      </c>
      <c r="J70" s="48">
        <f t="shared" si="54"/>
        <v>0</v>
      </c>
      <c r="K70" s="48">
        <f t="shared" si="54"/>
        <v>0</v>
      </c>
      <c r="L70" s="48">
        <f t="shared" si="54"/>
        <v>0</v>
      </c>
      <c r="M70" s="48">
        <f t="shared" si="54"/>
        <v>0</v>
      </c>
      <c r="N70" s="48">
        <f t="shared" si="54"/>
        <v>0</v>
      </c>
      <c r="O70" s="48">
        <f t="shared" si="54"/>
        <v>0</v>
      </c>
      <c r="P70" s="40">
        <f t="shared" si="54"/>
        <v>0</v>
      </c>
      <c r="Q70" s="40">
        <f t="shared" ref="Q70:AK70" si="55">SUM(Q71:Q72)</f>
        <v>0</v>
      </c>
      <c r="R70" s="40">
        <f t="shared" si="55"/>
        <v>0</v>
      </c>
      <c r="S70" s="40">
        <f t="shared" si="55"/>
        <v>0</v>
      </c>
      <c r="T70" s="40">
        <f t="shared" si="55"/>
        <v>0</v>
      </c>
      <c r="U70" s="40">
        <f t="shared" si="55"/>
        <v>0</v>
      </c>
      <c r="V70" s="40">
        <f t="shared" si="55"/>
        <v>0</v>
      </c>
      <c r="W70" s="40">
        <f t="shared" si="55"/>
        <v>0</v>
      </c>
      <c r="X70" s="40">
        <f t="shared" si="55"/>
        <v>0</v>
      </c>
      <c r="Y70" s="40">
        <f t="shared" si="55"/>
        <v>0</v>
      </c>
      <c r="Z70" s="40">
        <f t="shared" si="55"/>
        <v>0</v>
      </c>
      <c r="AA70" s="40">
        <f t="shared" si="55"/>
        <v>0</v>
      </c>
      <c r="AB70" s="40">
        <f t="shared" si="55"/>
        <v>0</v>
      </c>
      <c r="AC70" s="40">
        <f t="shared" si="55"/>
        <v>0</v>
      </c>
      <c r="AD70" s="40">
        <f t="shared" si="55"/>
        <v>0</v>
      </c>
      <c r="AE70" s="40">
        <f t="shared" si="55"/>
        <v>0</v>
      </c>
      <c r="AF70" s="40">
        <f t="shared" si="55"/>
        <v>0</v>
      </c>
      <c r="AG70" s="40">
        <f t="shared" si="55"/>
        <v>0</v>
      </c>
      <c r="AH70" s="40">
        <f t="shared" si="55"/>
        <v>0</v>
      </c>
      <c r="AI70" s="40">
        <f t="shared" si="55"/>
        <v>0</v>
      </c>
      <c r="AJ70" s="40">
        <f t="shared" si="55"/>
        <v>0</v>
      </c>
      <c r="AK70" s="40">
        <f t="shared" si="55"/>
        <v>0</v>
      </c>
    </row>
    <row r="71" spans="1:37" s="9" customFormat="1" x14ac:dyDescent="0.2">
      <c r="A71" s="9" t="s">
        <v>81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1:37" s="9" customFormat="1" x14ac:dyDescent="0.2">
      <c r="A72" s="9" t="s">
        <v>82</v>
      </c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</row>
    <row r="73" spans="1:37" x14ac:dyDescent="0.2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</row>
    <row r="74" spans="1:37" s="42" customFormat="1" x14ac:dyDescent="0.2">
      <c r="A74" s="41" t="s">
        <v>83</v>
      </c>
      <c r="B74" s="41">
        <f>SUM(B75:B76)</f>
        <v>0</v>
      </c>
      <c r="C74" s="41">
        <f t="shared" ref="C74:O74" si="56">SUM(C75:C76)</f>
        <v>0</v>
      </c>
      <c r="D74" s="41">
        <f t="shared" si="56"/>
        <v>0</v>
      </c>
      <c r="E74" s="41">
        <f t="shared" si="56"/>
        <v>0</v>
      </c>
      <c r="F74" s="41">
        <f t="shared" si="56"/>
        <v>0</v>
      </c>
      <c r="G74" s="41">
        <f t="shared" si="56"/>
        <v>0</v>
      </c>
      <c r="H74" s="41">
        <f t="shared" si="56"/>
        <v>0</v>
      </c>
      <c r="I74" s="41">
        <f t="shared" si="56"/>
        <v>0</v>
      </c>
      <c r="J74" s="41">
        <f t="shared" si="56"/>
        <v>0</v>
      </c>
      <c r="K74" s="41">
        <f t="shared" si="56"/>
        <v>0</v>
      </c>
      <c r="L74" s="41">
        <f t="shared" si="56"/>
        <v>0</v>
      </c>
      <c r="M74" s="41">
        <f t="shared" si="56"/>
        <v>0</v>
      </c>
      <c r="N74" s="41">
        <f t="shared" si="56"/>
        <v>0</v>
      </c>
      <c r="O74" s="41">
        <f t="shared" si="56"/>
        <v>0</v>
      </c>
      <c r="P74" s="42">
        <f>+P78-P70-P62</f>
        <v>0</v>
      </c>
      <c r="Q74" s="42">
        <f t="shared" ref="Q74:AK74" si="57">+Q78-Q70-Q62</f>
        <v>0</v>
      </c>
      <c r="R74" s="42">
        <f t="shared" si="57"/>
        <v>0</v>
      </c>
      <c r="S74" s="42">
        <f t="shared" si="57"/>
        <v>0</v>
      </c>
      <c r="T74" s="42">
        <f t="shared" si="57"/>
        <v>0</v>
      </c>
      <c r="U74" s="42">
        <f t="shared" si="57"/>
        <v>0</v>
      </c>
      <c r="V74" s="42">
        <f t="shared" si="57"/>
        <v>0</v>
      </c>
      <c r="W74" s="42">
        <f t="shared" si="57"/>
        <v>0</v>
      </c>
      <c r="X74" s="42">
        <f t="shared" si="57"/>
        <v>0</v>
      </c>
      <c r="Y74" s="42">
        <f t="shared" si="57"/>
        <v>0</v>
      </c>
      <c r="Z74" s="42">
        <f t="shared" si="57"/>
        <v>0</v>
      </c>
      <c r="AA74" s="42">
        <f t="shared" si="57"/>
        <v>0</v>
      </c>
      <c r="AB74" s="42">
        <f t="shared" si="57"/>
        <v>0</v>
      </c>
      <c r="AC74" s="42">
        <f t="shared" si="57"/>
        <v>0</v>
      </c>
      <c r="AD74" s="42">
        <f t="shared" si="57"/>
        <v>0</v>
      </c>
      <c r="AE74" s="42">
        <f t="shared" si="57"/>
        <v>0</v>
      </c>
      <c r="AF74" s="42">
        <f t="shared" si="57"/>
        <v>0</v>
      </c>
      <c r="AG74" s="42">
        <f t="shared" si="57"/>
        <v>0</v>
      </c>
      <c r="AH74" s="42">
        <f t="shared" si="57"/>
        <v>0</v>
      </c>
      <c r="AI74" s="42">
        <f t="shared" si="57"/>
        <v>0</v>
      </c>
      <c r="AJ74" s="42">
        <f t="shared" si="57"/>
        <v>0</v>
      </c>
      <c r="AK74" s="42">
        <f t="shared" si="57"/>
        <v>0</v>
      </c>
    </row>
    <row r="75" spans="1:37" s="9" customFormat="1" x14ac:dyDescent="0.2">
      <c r="A75" s="9" t="s">
        <v>84</v>
      </c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9">
        <f>+P74-P76</f>
        <v>0</v>
      </c>
      <c r="Q75" s="9">
        <f t="shared" ref="Q75:AK75" si="58">+Q74-Q76</f>
        <v>0</v>
      </c>
      <c r="R75" s="9">
        <f t="shared" si="58"/>
        <v>0</v>
      </c>
      <c r="S75" s="9">
        <f t="shared" si="58"/>
        <v>0</v>
      </c>
      <c r="T75" s="9">
        <f t="shared" si="58"/>
        <v>0</v>
      </c>
      <c r="U75" s="9">
        <f t="shared" si="58"/>
        <v>0</v>
      </c>
      <c r="V75" s="9">
        <f t="shared" si="58"/>
        <v>0</v>
      </c>
      <c r="W75" s="9">
        <f t="shared" si="58"/>
        <v>0</v>
      </c>
      <c r="X75" s="9">
        <f t="shared" si="58"/>
        <v>0</v>
      </c>
      <c r="Y75" s="9">
        <f t="shared" si="58"/>
        <v>0</v>
      </c>
      <c r="Z75" s="9">
        <f t="shared" si="58"/>
        <v>0</v>
      </c>
      <c r="AA75" s="9">
        <f t="shared" si="58"/>
        <v>0</v>
      </c>
      <c r="AB75" s="9">
        <f t="shared" si="58"/>
        <v>0</v>
      </c>
      <c r="AC75" s="9">
        <f t="shared" si="58"/>
        <v>0</v>
      </c>
      <c r="AD75" s="9">
        <f t="shared" si="58"/>
        <v>0</v>
      </c>
      <c r="AE75" s="9">
        <f t="shared" si="58"/>
        <v>0</v>
      </c>
      <c r="AF75" s="9">
        <f t="shared" si="58"/>
        <v>0</v>
      </c>
      <c r="AG75" s="9">
        <f t="shared" si="58"/>
        <v>0</v>
      </c>
      <c r="AH75" s="9">
        <f t="shared" si="58"/>
        <v>0</v>
      </c>
      <c r="AI75" s="9">
        <f t="shared" si="58"/>
        <v>0</v>
      </c>
      <c r="AJ75" s="9">
        <f t="shared" si="58"/>
        <v>0</v>
      </c>
      <c r="AK75" s="9">
        <f t="shared" si="58"/>
        <v>0</v>
      </c>
    </row>
    <row r="76" spans="1:37" s="9" customFormat="1" x14ac:dyDescent="0.2">
      <c r="A76" s="9" t="s">
        <v>85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W76" s="21"/>
      <c r="X76" s="21"/>
      <c r="Y76" s="21"/>
      <c r="Z76" s="21"/>
      <c r="AA76" s="21"/>
      <c r="AB76" s="21">
        <v>0</v>
      </c>
      <c r="AC76" s="21">
        <v>0</v>
      </c>
      <c r="AD76" s="21">
        <v>0</v>
      </c>
      <c r="AE76" s="21">
        <v>0</v>
      </c>
      <c r="AF76" s="21">
        <v>0</v>
      </c>
      <c r="AG76" s="21">
        <v>0</v>
      </c>
      <c r="AH76" s="21">
        <v>0</v>
      </c>
      <c r="AI76" s="21">
        <v>0</v>
      </c>
      <c r="AJ76" s="21">
        <v>0</v>
      </c>
      <c r="AK76" s="21">
        <v>0</v>
      </c>
    </row>
    <row r="77" spans="1:37" x14ac:dyDescent="0.2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</row>
    <row r="78" spans="1:37" x14ac:dyDescent="0.2">
      <c r="A78" s="38" t="s">
        <v>91</v>
      </c>
      <c r="B78" s="48">
        <f>B74+B70+B62</f>
        <v>0</v>
      </c>
      <c r="C78" s="48">
        <f>C74+C70+C62</f>
        <v>0</v>
      </c>
      <c r="D78" s="48">
        <f t="shared" ref="D78:N78" si="59">D74+D70+D62</f>
        <v>0</v>
      </c>
      <c r="E78" s="48">
        <f t="shared" si="59"/>
        <v>0</v>
      </c>
      <c r="F78" s="48">
        <f t="shared" si="59"/>
        <v>0</v>
      </c>
      <c r="G78" s="48">
        <f t="shared" si="59"/>
        <v>0</v>
      </c>
      <c r="H78" s="48">
        <f t="shared" si="59"/>
        <v>0</v>
      </c>
      <c r="I78" s="48">
        <f t="shared" si="59"/>
        <v>0</v>
      </c>
      <c r="J78" s="48">
        <f t="shared" si="59"/>
        <v>0</v>
      </c>
      <c r="K78" s="48">
        <f t="shared" si="59"/>
        <v>0</v>
      </c>
      <c r="L78" s="48">
        <f t="shared" si="59"/>
        <v>0</v>
      </c>
      <c r="M78" s="48">
        <f t="shared" si="59"/>
        <v>0</v>
      </c>
      <c r="N78" s="48">
        <f t="shared" si="59"/>
        <v>0</v>
      </c>
      <c r="O78" s="48">
        <f>O74+O70+O62</f>
        <v>0</v>
      </c>
      <c r="P78" s="40">
        <f>SUM(P79:P81)</f>
        <v>0</v>
      </c>
      <c r="Q78" s="40">
        <f t="shared" ref="Q78:AK78" si="60">SUM(Q79:Q81)</f>
        <v>0</v>
      </c>
      <c r="R78" s="40">
        <f t="shared" si="60"/>
        <v>0</v>
      </c>
      <c r="S78" s="40">
        <f t="shared" si="60"/>
        <v>0</v>
      </c>
      <c r="T78" s="40">
        <f t="shared" si="60"/>
        <v>0</v>
      </c>
      <c r="U78" s="40">
        <f t="shared" si="60"/>
        <v>0</v>
      </c>
      <c r="V78" s="40">
        <f t="shared" si="60"/>
        <v>0</v>
      </c>
      <c r="W78" s="40">
        <f t="shared" si="60"/>
        <v>0</v>
      </c>
      <c r="X78" s="40">
        <f t="shared" si="60"/>
        <v>0</v>
      </c>
      <c r="Y78" s="40">
        <f t="shared" si="60"/>
        <v>0</v>
      </c>
      <c r="Z78" s="40">
        <f t="shared" si="60"/>
        <v>0</v>
      </c>
      <c r="AA78" s="40">
        <f t="shared" si="60"/>
        <v>0</v>
      </c>
      <c r="AB78" s="40">
        <f t="shared" si="60"/>
        <v>0</v>
      </c>
      <c r="AC78" s="40">
        <f t="shared" si="60"/>
        <v>0</v>
      </c>
      <c r="AD78" s="40">
        <f t="shared" si="60"/>
        <v>0</v>
      </c>
      <c r="AE78" s="40">
        <f t="shared" si="60"/>
        <v>0</v>
      </c>
      <c r="AF78" s="40">
        <f t="shared" si="60"/>
        <v>0</v>
      </c>
      <c r="AG78" s="40">
        <f t="shared" si="60"/>
        <v>0</v>
      </c>
      <c r="AH78" s="40">
        <f t="shared" si="60"/>
        <v>0</v>
      </c>
      <c r="AI78" s="40">
        <f t="shared" si="60"/>
        <v>0</v>
      </c>
      <c r="AJ78" s="40">
        <f t="shared" si="60"/>
        <v>0</v>
      </c>
      <c r="AK78" s="40">
        <f t="shared" si="60"/>
        <v>0</v>
      </c>
    </row>
    <row r="79" spans="1:37" x14ac:dyDescent="0.2">
      <c r="A79" s="2" t="s">
        <v>92</v>
      </c>
      <c r="B79" s="49">
        <f>B78-B80</f>
        <v>0</v>
      </c>
      <c r="C79" s="49">
        <f>B78</f>
        <v>0</v>
      </c>
      <c r="D79" s="49">
        <f t="shared" ref="D79:P79" si="61">C78</f>
        <v>0</v>
      </c>
      <c r="E79" s="49">
        <f t="shared" si="61"/>
        <v>0</v>
      </c>
      <c r="F79" s="49">
        <f t="shared" si="61"/>
        <v>0</v>
      </c>
      <c r="G79" s="49">
        <f t="shared" si="61"/>
        <v>0</v>
      </c>
      <c r="H79" s="49">
        <f t="shared" si="61"/>
        <v>0</v>
      </c>
      <c r="I79" s="49">
        <f t="shared" si="61"/>
        <v>0</v>
      </c>
      <c r="J79" s="49">
        <f t="shared" si="61"/>
        <v>0</v>
      </c>
      <c r="K79" s="49">
        <f t="shared" si="61"/>
        <v>0</v>
      </c>
      <c r="L79" s="49">
        <f t="shared" si="61"/>
        <v>0</v>
      </c>
      <c r="M79" s="49">
        <f t="shared" si="61"/>
        <v>0</v>
      </c>
      <c r="N79" s="49">
        <f t="shared" si="61"/>
        <v>0</v>
      </c>
      <c r="O79" s="49">
        <f t="shared" si="61"/>
        <v>0</v>
      </c>
      <c r="P79" s="27">
        <f t="shared" si="61"/>
        <v>0</v>
      </c>
      <c r="Q79" s="27">
        <f t="shared" ref="Q79" si="62">P78</f>
        <v>0</v>
      </c>
      <c r="R79" s="27">
        <f t="shared" ref="R79" si="63">Q78</f>
        <v>0</v>
      </c>
      <c r="S79" s="27">
        <f t="shared" ref="S79" si="64">R78</f>
        <v>0</v>
      </c>
      <c r="T79" s="27">
        <f t="shared" ref="T79" si="65">S78</f>
        <v>0</v>
      </c>
      <c r="U79" s="27">
        <f t="shared" ref="U79" si="66">T78</f>
        <v>0</v>
      </c>
      <c r="V79" s="27">
        <f t="shared" ref="V79" si="67">U78</f>
        <v>0</v>
      </c>
      <c r="W79" s="27">
        <f t="shared" ref="W79" si="68">V78</f>
        <v>0</v>
      </c>
      <c r="X79" s="27">
        <f t="shared" ref="X79" si="69">W78</f>
        <v>0</v>
      </c>
      <c r="Y79" s="27">
        <f t="shared" ref="Y79" si="70">X78</f>
        <v>0</v>
      </c>
      <c r="Z79" s="27">
        <f t="shared" ref="Z79" si="71">Y78</f>
        <v>0</v>
      </c>
      <c r="AA79" s="27">
        <f t="shared" ref="AA79" si="72">Z78</f>
        <v>0</v>
      </c>
      <c r="AB79" s="27">
        <f t="shared" ref="AB79" si="73">AA78</f>
        <v>0</v>
      </c>
      <c r="AC79" s="27">
        <f t="shared" ref="AC79" si="74">AB78</f>
        <v>0</v>
      </c>
      <c r="AD79" s="27">
        <f t="shared" ref="AD79" si="75">AC78</f>
        <v>0</v>
      </c>
      <c r="AE79" s="27">
        <f t="shared" ref="AE79" si="76">AD78</f>
        <v>0</v>
      </c>
      <c r="AF79" s="27">
        <f t="shared" ref="AF79" si="77">AE78</f>
        <v>0</v>
      </c>
      <c r="AG79" s="27">
        <f t="shared" ref="AG79" si="78">AF78</f>
        <v>0</v>
      </c>
      <c r="AH79" s="27">
        <f t="shared" ref="AH79" si="79">AG78</f>
        <v>0</v>
      </c>
      <c r="AI79" s="27">
        <f t="shared" ref="AI79" si="80">AH78</f>
        <v>0</v>
      </c>
      <c r="AJ79" s="27">
        <f t="shared" ref="AJ79" si="81">AI78</f>
        <v>0</v>
      </c>
      <c r="AK79" s="27">
        <f t="shared" ref="AK79" si="82">AJ78</f>
        <v>0</v>
      </c>
    </row>
    <row r="80" spans="1:37" x14ac:dyDescent="0.2">
      <c r="A80" s="2" t="s">
        <v>93</v>
      </c>
      <c r="B80" s="49">
        <f>B43</f>
        <v>0</v>
      </c>
      <c r="C80" s="49">
        <f>C43</f>
        <v>0</v>
      </c>
      <c r="D80" s="49">
        <f t="shared" ref="D80:O80" si="83">D43</f>
        <v>0</v>
      </c>
      <c r="E80" s="49">
        <f t="shared" si="83"/>
        <v>0</v>
      </c>
      <c r="F80" s="49">
        <f t="shared" si="83"/>
        <v>0</v>
      </c>
      <c r="G80" s="49">
        <f t="shared" si="83"/>
        <v>0</v>
      </c>
      <c r="H80" s="49">
        <f t="shared" si="83"/>
        <v>0</v>
      </c>
      <c r="I80" s="49">
        <f t="shared" si="83"/>
        <v>0</v>
      </c>
      <c r="J80" s="49">
        <f t="shared" si="83"/>
        <v>0</v>
      </c>
      <c r="K80" s="49">
        <f t="shared" si="83"/>
        <v>0</v>
      </c>
      <c r="L80" s="49">
        <f t="shared" si="83"/>
        <v>0</v>
      </c>
      <c r="M80" s="49">
        <f t="shared" si="83"/>
        <v>0</v>
      </c>
      <c r="N80" s="49">
        <f t="shared" si="83"/>
        <v>0</v>
      </c>
      <c r="O80" s="49">
        <f t="shared" si="83"/>
        <v>0</v>
      </c>
      <c r="P80" s="27">
        <f t="shared" ref="P80:AK80" si="84">P43</f>
        <v>0</v>
      </c>
      <c r="Q80" s="27">
        <f t="shared" si="84"/>
        <v>0</v>
      </c>
      <c r="R80" s="27">
        <f t="shared" si="84"/>
        <v>0</v>
      </c>
      <c r="S80" s="27">
        <f t="shared" si="84"/>
        <v>0</v>
      </c>
      <c r="T80" s="27">
        <f t="shared" si="84"/>
        <v>0</v>
      </c>
      <c r="U80" s="27">
        <f t="shared" si="84"/>
        <v>0</v>
      </c>
      <c r="V80" s="27">
        <f t="shared" si="84"/>
        <v>0</v>
      </c>
      <c r="W80" s="27">
        <f t="shared" si="84"/>
        <v>0</v>
      </c>
      <c r="X80" s="27">
        <f t="shared" si="84"/>
        <v>0</v>
      </c>
      <c r="Y80" s="27">
        <f t="shared" si="84"/>
        <v>0</v>
      </c>
      <c r="Z80" s="27">
        <f t="shared" si="84"/>
        <v>0</v>
      </c>
      <c r="AA80" s="27">
        <f t="shared" si="84"/>
        <v>0</v>
      </c>
      <c r="AB80" s="27">
        <f t="shared" si="84"/>
        <v>0</v>
      </c>
      <c r="AC80" s="27">
        <f t="shared" si="84"/>
        <v>0</v>
      </c>
      <c r="AD80" s="27">
        <f t="shared" si="84"/>
        <v>0</v>
      </c>
      <c r="AE80" s="27">
        <f t="shared" si="84"/>
        <v>0</v>
      </c>
      <c r="AF80" s="27">
        <f t="shared" si="84"/>
        <v>0</v>
      </c>
      <c r="AG80" s="27">
        <f t="shared" si="84"/>
        <v>0</v>
      </c>
      <c r="AH80" s="27">
        <f t="shared" si="84"/>
        <v>0</v>
      </c>
      <c r="AI80" s="27">
        <f t="shared" si="84"/>
        <v>0</v>
      </c>
      <c r="AJ80" s="27">
        <f t="shared" si="84"/>
        <v>0</v>
      </c>
      <c r="AK80" s="27">
        <f t="shared" si="84"/>
        <v>0</v>
      </c>
    </row>
    <row r="81" spans="1:37" x14ac:dyDescent="0.2">
      <c r="A81" s="2" t="s">
        <v>94</v>
      </c>
      <c r="B81" s="47"/>
      <c r="C81" s="49">
        <f>C78-C79-C80</f>
        <v>0</v>
      </c>
      <c r="D81" s="49">
        <f t="shared" ref="D81:O81" si="85">D78-D79-D80</f>
        <v>0</v>
      </c>
      <c r="E81" s="49">
        <f t="shared" si="85"/>
        <v>0</v>
      </c>
      <c r="F81" s="49">
        <f t="shared" si="85"/>
        <v>0</v>
      </c>
      <c r="G81" s="49">
        <f t="shared" si="85"/>
        <v>0</v>
      </c>
      <c r="H81" s="49">
        <f t="shared" si="85"/>
        <v>0</v>
      </c>
      <c r="I81" s="49">
        <f t="shared" si="85"/>
        <v>0</v>
      </c>
      <c r="J81" s="49">
        <f t="shared" si="85"/>
        <v>0</v>
      </c>
      <c r="K81" s="49">
        <f t="shared" si="85"/>
        <v>0</v>
      </c>
      <c r="L81" s="49">
        <f t="shared" si="85"/>
        <v>0</v>
      </c>
      <c r="M81" s="49">
        <f t="shared" si="85"/>
        <v>0</v>
      </c>
      <c r="N81" s="49">
        <f t="shared" si="85"/>
        <v>0</v>
      </c>
      <c r="O81" s="49">
        <f t="shared" si="85"/>
        <v>0</v>
      </c>
      <c r="P81" s="46">
        <v>0</v>
      </c>
      <c r="Q81" s="46">
        <v>0</v>
      </c>
      <c r="R81" s="46">
        <v>0</v>
      </c>
      <c r="S81" s="46">
        <v>0</v>
      </c>
      <c r="T81" s="46">
        <v>0</v>
      </c>
      <c r="U81" s="46">
        <v>0</v>
      </c>
      <c r="V81" s="46">
        <v>0</v>
      </c>
      <c r="W81" s="46">
        <v>0</v>
      </c>
      <c r="X81" s="46">
        <v>0</v>
      </c>
      <c r="Y81" s="46">
        <v>0</v>
      </c>
      <c r="Z81" s="46">
        <v>0</v>
      </c>
      <c r="AA81" s="46">
        <v>0</v>
      </c>
      <c r="AB81" s="46">
        <v>0</v>
      </c>
      <c r="AC81" s="46">
        <v>0</v>
      </c>
      <c r="AD81" s="46">
        <v>0</v>
      </c>
      <c r="AE81" s="46">
        <v>0</v>
      </c>
      <c r="AF81" s="46">
        <v>0</v>
      </c>
      <c r="AG81" s="46">
        <v>0</v>
      </c>
      <c r="AH81" s="46">
        <v>0</v>
      </c>
      <c r="AI81" s="46">
        <v>0</v>
      </c>
      <c r="AJ81" s="46">
        <v>0</v>
      </c>
      <c r="AK81" s="46">
        <v>0</v>
      </c>
    </row>
    <row r="83" spans="1:37" x14ac:dyDescent="0.2">
      <c r="D83" s="27"/>
      <c r="F83" s="27"/>
      <c r="G83" s="27"/>
      <c r="H83" s="27"/>
      <c r="I83" s="27"/>
      <c r="J83" s="27"/>
      <c r="K83" s="27"/>
      <c r="L83" s="27"/>
      <c r="M83" s="27"/>
      <c r="N83" s="27"/>
      <c r="O83" s="27"/>
    </row>
    <row r="84" spans="1:37" x14ac:dyDescent="0.2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</row>
  </sheetData>
  <pageMargins left="0.7" right="0.7" top="0.75" bottom="0.75" header="0.3" footer="0.3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FE2D6-E527-4CF3-8B6C-4608717566D8}">
  <dimension ref="A1"/>
  <sheetViews>
    <sheetView workbookViewId="0">
      <selection activeCell="G39" sqref="G38:G39"/>
    </sheetView>
  </sheetViews>
  <sheetFormatPr defaultRowHeight="15" x14ac:dyDescent="0.25"/>
  <sheetData>
    <row r="1" spans="1:1" x14ac:dyDescent="0.25">
      <c r="A1" s="4" t="s">
        <v>100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9AB3F-564E-46CC-85F5-8732719342A8}">
  <dimension ref="A1:AK4"/>
  <sheetViews>
    <sheetView workbookViewId="0">
      <selection activeCell="R4" sqref="R4"/>
    </sheetView>
  </sheetViews>
  <sheetFormatPr defaultRowHeight="15" x14ac:dyDescent="0.25"/>
  <cols>
    <col min="1" max="1" width="23.5703125" bestFit="1" customWidth="1"/>
    <col min="3" max="4" width="11.5703125" bestFit="1" customWidth="1"/>
    <col min="5" max="5" width="11.28515625" bestFit="1" customWidth="1"/>
    <col min="6" max="7" width="11.5703125" bestFit="1" customWidth="1"/>
    <col min="8" max="8" width="11.28515625" bestFit="1" customWidth="1"/>
    <col min="9" max="10" width="12.28515625" bestFit="1" customWidth="1"/>
    <col min="11" max="12" width="11.5703125" bestFit="1" customWidth="1"/>
    <col min="13" max="14" width="12.28515625" bestFit="1" customWidth="1"/>
    <col min="15" max="16" width="11.5703125" bestFit="1" customWidth="1"/>
    <col min="17" max="20" width="12.28515625" bestFit="1" customWidth="1"/>
    <col min="21" max="21" width="11.5703125" bestFit="1" customWidth="1"/>
    <col min="22" max="22" width="12.28515625" bestFit="1" customWidth="1"/>
    <col min="23" max="24" width="11.5703125" bestFit="1" customWidth="1"/>
    <col min="25" max="25" width="12.28515625" bestFit="1" customWidth="1"/>
    <col min="26" max="37" width="10.5703125" bestFit="1" customWidth="1"/>
  </cols>
  <sheetData>
    <row r="1" spans="1:37" x14ac:dyDescent="0.25">
      <c r="B1" t="str">
        <f>'Monthly Plan'!B5</f>
        <v>2019-01</v>
      </c>
      <c r="C1" t="str">
        <f>'Monthly Plan'!C5</f>
        <v>2019-02</v>
      </c>
      <c r="D1" t="str">
        <f>'Monthly Plan'!D5</f>
        <v>2019-03</v>
      </c>
      <c r="E1" t="str">
        <f>'Monthly Plan'!E5</f>
        <v>2019-04</v>
      </c>
      <c r="F1" t="str">
        <f>'Monthly Plan'!F5</f>
        <v>2019-05</v>
      </c>
      <c r="G1" t="str">
        <f>'Monthly Plan'!G5</f>
        <v>2019-06</v>
      </c>
      <c r="H1" t="str">
        <f>'Monthly Plan'!H5</f>
        <v>2019-07</v>
      </c>
      <c r="I1" t="str">
        <f>'Monthly Plan'!I5</f>
        <v>2019-08</v>
      </c>
      <c r="J1" t="str">
        <f>'Monthly Plan'!J5</f>
        <v>2019-09</v>
      </c>
      <c r="K1" t="str">
        <f>'Monthly Plan'!K5</f>
        <v>2019-10</v>
      </c>
      <c r="L1" t="str">
        <f>'Monthly Plan'!L5</f>
        <v>2019-11</v>
      </c>
      <c r="M1" t="str">
        <f>'Monthly Plan'!M5</f>
        <v>2019-12</v>
      </c>
      <c r="N1" t="str">
        <f>'Monthly Plan'!N5</f>
        <v>2020-01</v>
      </c>
      <c r="O1" t="str">
        <f>'Monthly Plan'!O5</f>
        <v>2020-02</v>
      </c>
      <c r="P1" t="str">
        <f>'Monthly Plan'!P5</f>
        <v>2020-03</v>
      </c>
      <c r="Q1" t="str">
        <f>'Monthly Plan'!Q5</f>
        <v>2020-04</v>
      </c>
      <c r="R1" t="str">
        <f>'Monthly Plan'!R5</f>
        <v>2020-05</v>
      </c>
      <c r="S1" t="str">
        <f>'Monthly Plan'!S5</f>
        <v>2020-06</v>
      </c>
      <c r="T1" t="str">
        <f>'Monthly Plan'!T5</f>
        <v>2020-07</v>
      </c>
      <c r="U1" t="str">
        <f>'Monthly Plan'!U5</f>
        <v>2020-08</v>
      </c>
      <c r="V1" t="str">
        <f>'Monthly Plan'!V5</f>
        <v>2020-09</v>
      </c>
      <c r="W1" t="str">
        <f>'Monthly Plan'!W5</f>
        <v>2020-10</v>
      </c>
      <c r="X1" t="str">
        <f>'Monthly Plan'!X5</f>
        <v>2020-11</v>
      </c>
      <c r="Y1" t="str">
        <f>'Monthly Plan'!Y5</f>
        <v>2020-12</v>
      </c>
      <c r="Z1" t="str">
        <f>'Monthly Plan'!Z5</f>
        <v>2021-01</v>
      </c>
      <c r="AA1" t="str">
        <f>'Monthly Plan'!AA5</f>
        <v>2021-02</v>
      </c>
      <c r="AB1" t="str">
        <f>'Monthly Plan'!AB5</f>
        <v>2021-03</v>
      </c>
      <c r="AC1" t="str">
        <f>'Monthly Plan'!AC5</f>
        <v>2021-04</v>
      </c>
      <c r="AD1" t="str">
        <f>'Monthly Plan'!AD5</f>
        <v>2021-05</v>
      </c>
      <c r="AE1" t="str">
        <f>'Monthly Plan'!AE5</f>
        <v>2021-06</v>
      </c>
      <c r="AF1" t="str">
        <f>'Monthly Plan'!AF5</f>
        <v>2021-07</v>
      </c>
      <c r="AG1" t="str">
        <f>'Monthly Plan'!AG5</f>
        <v>2021-08</v>
      </c>
      <c r="AH1" t="str">
        <f>'Monthly Plan'!AH5</f>
        <v>2021-09</v>
      </c>
      <c r="AI1" t="str">
        <f>'Monthly Plan'!AI5</f>
        <v>2021-10</v>
      </c>
      <c r="AJ1" t="str">
        <f>'Monthly Plan'!AJ5</f>
        <v>2021-11</v>
      </c>
      <c r="AK1" t="str">
        <f>'Monthly Plan'!AK5</f>
        <v>2021-12</v>
      </c>
    </row>
    <row r="2" spans="1:37" s="54" customFormat="1" x14ac:dyDescent="0.25">
      <c r="A2" s="54" t="s">
        <v>98</v>
      </c>
      <c r="C2" s="54">
        <f>'Monthly Plan'!C43</f>
        <v>0</v>
      </c>
      <c r="D2" s="54">
        <f>'Monthly Plan'!D43</f>
        <v>0</v>
      </c>
      <c r="E2" s="54">
        <f>'Monthly Plan'!E43</f>
        <v>0</v>
      </c>
      <c r="F2" s="54">
        <f>'Monthly Plan'!F43</f>
        <v>0</v>
      </c>
      <c r="G2" s="54">
        <f>'Monthly Plan'!G43</f>
        <v>0</v>
      </c>
      <c r="H2" s="54">
        <f>'Monthly Plan'!H43</f>
        <v>0</v>
      </c>
      <c r="I2" s="54">
        <f>'Monthly Plan'!I43</f>
        <v>0</v>
      </c>
      <c r="J2" s="54">
        <f>'Monthly Plan'!J43</f>
        <v>0</v>
      </c>
      <c r="K2" s="54">
        <f>'Monthly Plan'!K43</f>
        <v>0</v>
      </c>
      <c r="L2" s="54">
        <f>'Monthly Plan'!L43</f>
        <v>0</v>
      </c>
      <c r="M2" s="54">
        <f>'Monthly Plan'!M43</f>
        <v>0</v>
      </c>
      <c r="N2" s="54">
        <f>'Monthly Plan'!N43</f>
        <v>0</v>
      </c>
      <c r="O2" s="54">
        <f>'Monthly Plan'!O43</f>
        <v>0</v>
      </c>
      <c r="P2" s="54">
        <f>'Monthly Plan'!P43</f>
        <v>0</v>
      </c>
      <c r="Q2" s="54">
        <f>'Monthly Plan'!Q43</f>
        <v>0</v>
      </c>
      <c r="R2" s="54">
        <f>'Monthly Plan'!R43</f>
        <v>0</v>
      </c>
      <c r="S2" s="54">
        <f>'Monthly Plan'!S43</f>
        <v>0</v>
      </c>
      <c r="T2" s="54">
        <f>'Monthly Plan'!T43</f>
        <v>0</v>
      </c>
      <c r="U2" s="54">
        <f>'Monthly Plan'!U43</f>
        <v>0</v>
      </c>
      <c r="V2" s="54">
        <f>'Monthly Plan'!V43</f>
        <v>0</v>
      </c>
      <c r="W2" s="54">
        <f>'Monthly Plan'!W43</f>
        <v>0</v>
      </c>
      <c r="X2" s="54">
        <f>'Monthly Plan'!X43</f>
        <v>0</v>
      </c>
      <c r="Y2" s="54">
        <f>'Monthly Plan'!Y43</f>
        <v>0</v>
      </c>
      <c r="Z2" s="54">
        <f>'Monthly Plan'!Z43</f>
        <v>0</v>
      </c>
      <c r="AA2" s="54">
        <f>'Monthly Plan'!AA43</f>
        <v>0</v>
      </c>
      <c r="AB2" s="54">
        <f>'Monthly Plan'!AB43</f>
        <v>0</v>
      </c>
      <c r="AC2" s="54">
        <f>'Monthly Plan'!AC43</f>
        <v>0</v>
      </c>
      <c r="AD2" s="54">
        <f>'Monthly Plan'!AD43</f>
        <v>0</v>
      </c>
      <c r="AE2" s="54">
        <f>'Monthly Plan'!AE43</f>
        <v>0</v>
      </c>
      <c r="AF2" s="54">
        <f>'Monthly Plan'!AF43</f>
        <v>0</v>
      </c>
      <c r="AG2" s="54">
        <f>'Monthly Plan'!AG43</f>
        <v>0</v>
      </c>
      <c r="AH2" s="54">
        <f>'Monthly Plan'!AH43</f>
        <v>0</v>
      </c>
      <c r="AI2" s="54">
        <f>'Monthly Plan'!AI43</f>
        <v>0</v>
      </c>
      <c r="AJ2" s="54">
        <f>'Monthly Plan'!AJ43</f>
        <v>0</v>
      </c>
      <c r="AK2" s="54">
        <f>'Monthly Plan'!AK43</f>
        <v>0</v>
      </c>
    </row>
    <row r="3" spans="1:37" s="54" customFormat="1" x14ac:dyDescent="0.25">
      <c r="A3" s="54" t="s">
        <v>97</v>
      </c>
      <c r="C3" s="54">
        <f>'Monthly Plan'!C60</f>
        <v>0</v>
      </c>
      <c r="D3" s="54">
        <f>'Monthly Plan'!D60</f>
        <v>0</v>
      </c>
      <c r="E3" s="54">
        <f>'Monthly Plan'!E60</f>
        <v>0</v>
      </c>
      <c r="F3" s="54">
        <f>'Monthly Plan'!F60</f>
        <v>0</v>
      </c>
      <c r="G3" s="54">
        <f>'Monthly Plan'!G60</f>
        <v>0</v>
      </c>
      <c r="H3" s="54">
        <f>'Monthly Plan'!H60</f>
        <v>0</v>
      </c>
      <c r="I3" s="54">
        <f>'Monthly Plan'!I60</f>
        <v>0</v>
      </c>
      <c r="J3" s="54">
        <f>'Monthly Plan'!J60</f>
        <v>0</v>
      </c>
      <c r="K3" s="54">
        <f>'Monthly Plan'!K60</f>
        <v>0</v>
      </c>
      <c r="L3" s="54">
        <f>'Monthly Plan'!L60</f>
        <v>0</v>
      </c>
      <c r="M3" s="54">
        <f>'Monthly Plan'!M60</f>
        <v>0</v>
      </c>
      <c r="N3" s="54">
        <f>'Monthly Plan'!N60</f>
        <v>0</v>
      </c>
      <c r="O3" s="54">
        <f>'Monthly Plan'!O60</f>
        <v>0</v>
      </c>
      <c r="P3" s="54">
        <f>'Monthly Plan'!P60</f>
        <v>0</v>
      </c>
      <c r="Q3" s="54">
        <f>'Monthly Plan'!Q60</f>
        <v>0</v>
      </c>
      <c r="R3" s="54">
        <f>'Monthly Plan'!R60</f>
        <v>0</v>
      </c>
      <c r="S3" s="54">
        <f>'Monthly Plan'!S60</f>
        <v>0</v>
      </c>
      <c r="T3" s="54">
        <f>'Monthly Plan'!T60</f>
        <v>0</v>
      </c>
      <c r="U3" s="54">
        <f>'Monthly Plan'!U60</f>
        <v>0</v>
      </c>
      <c r="V3" s="54">
        <f>'Monthly Plan'!V60</f>
        <v>0</v>
      </c>
      <c r="W3" s="54">
        <f>'Monthly Plan'!W60</f>
        <v>0</v>
      </c>
      <c r="X3" s="54">
        <f>'Monthly Plan'!X60</f>
        <v>0</v>
      </c>
      <c r="Y3" s="54">
        <f>'Monthly Plan'!Y60</f>
        <v>0</v>
      </c>
      <c r="Z3" s="54">
        <f>'Monthly Plan'!Z60</f>
        <v>0</v>
      </c>
      <c r="AA3" s="54">
        <f>'Monthly Plan'!AA60</f>
        <v>0</v>
      </c>
      <c r="AB3" s="54">
        <f>'Monthly Plan'!AB60</f>
        <v>0</v>
      </c>
      <c r="AC3" s="54">
        <f>'Monthly Plan'!AC60</f>
        <v>0</v>
      </c>
      <c r="AD3" s="54">
        <f>'Monthly Plan'!AD60</f>
        <v>0</v>
      </c>
      <c r="AE3" s="54">
        <f>'Monthly Plan'!AE60</f>
        <v>0</v>
      </c>
      <c r="AF3" s="54">
        <f>'Monthly Plan'!AF60</f>
        <v>0</v>
      </c>
      <c r="AG3" s="54">
        <f>'Monthly Plan'!AG60</f>
        <v>0</v>
      </c>
      <c r="AH3" s="54">
        <f>'Monthly Plan'!AH60</f>
        <v>0</v>
      </c>
      <c r="AI3" s="54">
        <f>'Monthly Plan'!AI60</f>
        <v>0</v>
      </c>
      <c r="AJ3" s="54">
        <f>'Monthly Plan'!AJ60</f>
        <v>0</v>
      </c>
      <c r="AK3" s="54">
        <f>'Monthly Plan'!AK60</f>
        <v>0</v>
      </c>
    </row>
    <row r="4" spans="1:37" s="54" customFormat="1" x14ac:dyDescent="0.25">
      <c r="A4" s="54" t="s">
        <v>99</v>
      </c>
      <c r="C4" s="54">
        <f>+C2+C3</f>
        <v>0</v>
      </c>
      <c r="D4" s="54">
        <f t="shared" ref="D4:AK4" si="0">+D2+D3</f>
        <v>0</v>
      </c>
      <c r="E4" s="54">
        <f t="shared" si="0"/>
        <v>0</v>
      </c>
      <c r="F4" s="54">
        <f t="shared" si="0"/>
        <v>0</v>
      </c>
      <c r="G4" s="54">
        <f t="shared" si="0"/>
        <v>0</v>
      </c>
      <c r="H4" s="54">
        <f t="shared" si="0"/>
        <v>0</v>
      </c>
      <c r="I4" s="54">
        <f t="shared" si="0"/>
        <v>0</v>
      </c>
      <c r="J4" s="54">
        <f t="shared" si="0"/>
        <v>0</v>
      </c>
      <c r="K4" s="54">
        <f t="shared" si="0"/>
        <v>0</v>
      </c>
      <c r="L4" s="54">
        <f t="shared" si="0"/>
        <v>0</v>
      </c>
      <c r="M4" s="54">
        <f t="shared" si="0"/>
        <v>0</v>
      </c>
      <c r="N4" s="54">
        <f t="shared" si="0"/>
        <v>0</v>
      </c>
      <c r="O4" s="54">
        <f t="shared" si="0"/>
        <v>0</v>
      </c>
      <c r="P4" s="54">
        <f t="shared" si="0"/>
        <v>0</v>
      </c>
      <c r="Q4" s="54">
        <f t="shared" si="0"/>
        <v>0</v>
      </c>
      <c r="R4" s="54">
        <f t="shared" si="0"/>
        <v>0</v>
      </c>
      <c r="S4" s="54">
        <f t="shared" si="0"/>
        <v>0</v>
      </c>
      <c r="T4" s="54">
        <f t="shared" si="0"/>
        <v>0</v>
      </c>
      <c r="U4" s="54">
        <f t="shared" si="0"/>
        <v>0</v>
      </c>
      <c r="V4" s="54">
        <f t="shared" si="0"/>
        <v>0</v>
      </c>
      <c r="W4" s="54">
        <f t="shared" si="0"/>
        <v>0</v>
      </c>
      <c r="X4" s="54">
        <f t="shared" si="0"/>
        <v>0</v>
      </c>
      <c r="Y4" s="54">
        <f t="shared" si="0"/>
        <v>0</v>
      </c>
      <c r="Z4" s="54">
        <f t="shared" si="0"/>
        <v>0</v>
      </c>
      <c r="AA4" s="54">
        <f t="shared" si="0"/>
        <v>0</v>
      </c>
      <c r="AB4" s="54">
        <f t="shared" si="0"/>
        <v>0</v>
      </c>
      <c r="AC4" s="54">
        <f t="shared" si="0"/>
        <v>0</v>
      </c>
      <c r="AD4" s="54">
        <f t="shared" si="0"/>
        <v>0</v>
      </c>
      <c r="AE4" s="54">
        <f t="shared" si="0"/>
        <v>0</v>
      </c>
      <c r="AF4" s="54">
        <f t="shared" si="0"/>
        <v>0</v>
      </c>
      <c r="AG4" s="54">
        <f t="shared" si="0"/>
        <v>0</v>
      </c>
      <c r="AH4" s="54">
        <f t="shared" si="0"/>
        <v>0</v>
      </c>
      <c r="AI4" s="54">
        <f t="shared" si="0"/>
        <v>0</v>
      </c>
      <c r="AJ4" s="54">
        <f t="shared" si="0"/>
        <v>0</v>
      </c>
      <c r="AK4" s="54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R12 P&amp;L</vt:lpstr>
      <vt:lpstr>Monthly Plan</vt:lpstr>
      <vt:lpstr>Graph</vt:lpstr>
      <vt:lpstr>Graph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Crabtree</dc:creator>
  <cp:lastModifiedBy>Veronica Cram</cp:lastModifiedBy>
  <dcterms:created xsi:type="dcterms:W3CDTF">2020-03-17T01:32:53Z</dcterms:created>
  <dcterms:modified xsi:type="dcterms:W3CDTF">2020-03-20T23:29:28Z</dcterms:modified>
</cp:coreProperties>
</file>